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<sst xmlns="http://schemas.openxmlformats.org/spreadsheetml/2006/main" count="68" uniqueCount="41">
  <si>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mm</t>
  </si>
  <si>
    <t>Nm</t>
  </si>
  <si>
    <r>
      <t>N/mm</t>
    </r>
    <r>
      <rPr>
        <vertAlign val="superscript"/>
        <sz val="12"/>
        <rFont val="Times New Roman"/>
        <family val="1"/>
      </rPr>
      <t>2</t>
    </r>
  </si>
  <si>
    <t>Name:</t>
  </si>
  <si>
    <r>
      <t>F</t>
    </r>
    <r>
      <rPr>
        <vertAlign val="subscript"/>
        <sz val="12"/>
        <color indexed="10"/>
        <rFont val="Times New Roman"/>
        <family val="1"/>
      </rPr>
      <t xml:space="preserve">G </t>
    </r>
    <r>
      <rPr>
        <sz val="12"/>
        <color indexed="10"/>
        <rFont val="Times New Roman"/>
        <family val="1"/>
      </rPr>
      <t>=</t>
    </r>
  </si>
  <si>
    <t>n =</t>
  </si>
  <si>
    <r>
      <t>l</t>
    </r>
    <r>
      <rPr>
        <vertAlign val="subscript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=</t>
    </r>
  </si>
  <si>
    <r>
      <t>r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=</t>
    </r>
  </si>
  <si>
    <r>
      <t>r</t>
    </r>
    <r>
      <rPr>
        <vertAlign val="subscript"/>
        <sz val="12"/>
        <color indexed="10"/>
        <rFont val="Times New Roman"/>
        <family val="1"/>
      </rPr>
      <t xml:space="preserve">2 </t>
    </r>
    <r>
      <rPr>
        <sz val="12"/>
        <color indexed="10"/>
        <rFont val="Times New Roman"/>
        <family val="1"/>
      </rPr>
      <t>=</t>
    </r>
  </si>
  <si>
    <t>Berechnung der maximalen Pressung:</t>
  </si>
  <si>
    <r>
      <t>p</t>
    </r>
    <r>
      <rPr>
        <vertAlign val="subscript"/>
        <sz val="12"/>
        <color indexed="10"/>
        <rFont val="Times New Roman"/>
        <family val="1"/>
      </rPr>
      <t>max</t>
    </r>
    <r>
      <rPr>
        <sz val="12"/>
        <color indexed="10"/>
        <rFont val="Times New Roman"/>
        <family val="1"/>
      </rPr>
      <t xml:space="preserve"> =</t>
    </r>
  </si>
  <si>
    <r>
      <t>E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Rad</t>
    </r>
    <r>
      <rPr>
        <vertAlign val="subscript"/>
        <sz val="12"/>
        <color indexed="10"/>
        <rFont val="Times New Roman"/>
        <family val="1"/>
      </rPr>
      <t xml:space="preserve">  </t>
    </r>
    <r>
      <rPr>
        <sz val="12"/>
        <color indexed="10"/>
        <rFont val="Times New Roman"/>
        <family val="1"/>
      </rPr>
      <t>=</t>
    </r>
  </si>
  <si>
    <r>
      <t>E</t>
    </r>
    <r>
      <rPr>
        <vertAlign val="subscript"/>
        <sz val="12"/>
        <color indexed="10"/>
        <rFont val="Times New Roman"/>
        <family val="1"/>
      </rPr>
      <t>2</t>
    </r>
    <r>
      <rPr>
        <sz val="12"/>
        <color indexed="10"/>
        <rFont val="Times New Roman"/>
        <family val="1"/>
      </rPr>
      <t xml:space="preserve"> Rad</t>
    </r>
    <r>
      <rPr>
        <vertAlign val="subscript"/>
        <sz val="12"/>
        <color indexed="10"/>
        <rFont val="Times New Roman"/>
        <family val="1"/>
      </rPr>
      <t xml:space="preserve">  </t>
    </r>
    <r>
      <rPr>
        <sz val="12"/>
        <color indexed="10"/>
        <rFont val="Times New Roman"/>
        <family val="1"/>
      </rPr>
      <t>=</t>
    </r>
  </si>
  <si>
    <t>(TB 1-1; Europa S.46)</t>
  </si>
  <si>
    <t>(TB 12-6)</t>
  </si>
  <si>
    <t>E =</t>
  </si>
  <si>
    <t>F =</t>
  </si>
  <si>
    <t>N</t>
  </si>
  <si>
    <t>2.Aufgabe</t>
  </si>
  <si>
    <t>1.Aufgabe</t>
  </si>
  <si>
    <r>
      <t>M</t>
    </r>
    <r>
      <rPr>
        <vertAlign val="subscript"/>
        <sz val="12"/>
        <color indexed="10"/>
        <rFont val="Times New Roman"/>
        <family val="1"/>
      </rPr>
      <t>t</t>
    </r>
    <r>
      <rPr>
        <sz val="12"/>
        <color indexed="10"/>
        <rFont val="Times New Roman"/>
        <family val="1"/>
      </rPr>
      <t xml:space="preserve"> =</t>
    </r>
  </si>
  <si>
    <r>
      <t>r</t>
    </r>
    <r>
      <rPr>
        <vertAlign val="subscript"/>
        <sz val="12"/>
        <color indexed="10"/>
        <rFont val="Times New Roman"/>
        <family val="1"/>
      </rPr>
      <t>z1</t>
    </r>
    <r>
      <rPr>
        <sz val="12"/>
        <color indexed="10"/>
        <rFont val="Times New Roman"/>
        <family val="1"/>
      </rPr>
      <t xml:space="preserve"> =</t>
    </r>
  </si>
  <si>
    <r>
      <t>r</t>
    </r>
    <r>
      <rPr>
        <vertAlign val="subscript"/>
        <sz val="12"/>
        <color indexed="10"/>
        <rFont val="Times New Roman"/>
        <family val="1"/>
      </rPr>
      <t xml:space="preserve">z2 </t>
    </r>
    <r>
      <rPr>
        <sz val="12"/>
        <color indexed="10"/>
        <rFont val="Times New Roman"/>
        <family val="1"/>
      </rPr>
      <t>=</t>
    </r>
  </si>
  <si>
    <t>l =</t>
  </si>
  <si>
    <r>
      <t>r</t>
    </r>
    <r>
      <rPr>
        <vertAlign val="subscript"/>
        <sz val="12"/>
        <color indexed="10"/>
        <rFont val="Times New Roman"/>
        <family val="1"/>
      </rPr>
      <t xml:space="preserve">1 </t>
    </r>
    <r>
      <rPr>
        <sz val="12"/>
        <color indexed="10"/>
        <rFont val="Times New Roman"/>
        <family val="1"/>
      </rPr>
      <t>=</t>
    </r>
  </si>
  <si>
    <r>
      <t>r</t>
    </r>
    <r>
      <rPr>
        <vertAlign val="subscript"/>
        <sz val="12"/>
        <color indexed="10"/>
        <rFont val="Times New Roman"/>
        <family val="1"/>
      </rPr>
      <t>2</t>
    </r>
    <r>
      <rPr>
        <sz val="12"/>
        <color indexed="10"/>
        <rFont val="Times New Roman"/>
        <family val="1"/>
      </rPr>
      <t xml:space="preserve"> =</t>
    </r>
  </si>
  <si>
    <r>
      <t>۷</t>
    </r>
    <r>
      <rPr>
        <vertAlign val="subscript"/>
        <sz val="12"/>
        <color indexed="10"/>
        <rFont val="Arial"/>
        <family val="2"/>
      </rPr>
      <t>Stahl</t>
    </r>
    <r>
      <rPr>
        <sz val="12"/>
        <color indexed="10"/>
        <rFont val="Times New Roman"/>
        <family val="1"/>
      </rPr>
      <t xml:space="preserve"> =</t>
    </r>
  </si>
  <si>
    <r>
      <t>۷</t>
    </r>
    <r>
      <rPr>
        <vertAlign val="subscript"/>
        <sz val="12"/>
        <color indexed="10"/>
        <rFont val="Arial"/>
        <family val="2"/>
      </rPr>
      <t>Alu</t>
    </r>
    <r>
      <rPr>
        <sz val="12"/>
        <color indexed="10"/>
        <rFont val="Times New Roman"/>
        <family val="1"/>
      </rPr>
      <t xml:space="preserve"> =</t>
    </r>
  </si>
  <si>
    <r>
      <t>E</t>
    </r>
    <r>
      <rPr>
        <vertAlign val="subscript"/>
        <sz val="12"/>
        <color indexed="10"/>
        <rFont val="Times New Roman"/>
        <family val="1"/>
      </rPr>
      <t>1</t>
    </r>
    <r>
      <rPr>
        <vertAlign val="subscript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=</t>
    </r>
  </si>
  <si>
    <r>
      <t>E</t>
    </r>
    <r>
      <rPr>
        <vertAlign val="subscript"/>
        <sz val="12"/>
        <color indexed="10"/>
        <rFont val="Times New Roman"/>
        <family val="1"/>
      </rPr>
      <t>2</t>
    </r>
    <r>
      <rPr>
        <vertAlign val="subscript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=</t>
    </r>
  </si>
  <si>
    <t>(TB 1-1)</t>
  </si>
  <si>
    <t>(TB 1-3)</t>
  </si>
  <si>
    <t>r =</t>
  </si>
  <si>
    <r>
      <t>۷</t>
    </r>
    <r>
      <rPr>
        <vertAlign val="subscript"/>
        <sz val="12"/>
        <color indexed="10"/>
        <rFont val="Arial"/>
        <family val="2"/>
      </rPr>
      <t>mittel</t>
    </r>
    <r>
      <rPr>
        <vertAlign val="subscript"/>
        <sz val="12"/>
        <color indexed="10"/>
        <rFont val="Times New Roman"/>
        <family val="1"/>
      </rPr>
      <t xml:space="preserve"> =</t>
    </r>
  </si>
  <si>
    <t xml:space="preserve">Ein Zahnradgetriebe, bestehend aus einem kleineren Antriebsrad und einem größeren Abtriebsrad, wird mit einem Antriebsmoment belastet.Berechnen Sie die Hertzsche Pressung zwischen den belasteten Zähnen.Es sind folgende Werte gegeben:Material Zahnrad 1: Stahl 16 MnCr5; Material Zahnrad 2: Alu EN AW-7022; </t>
  </si>
  <si>
    <r>
      <t>۷</t>
    </r>
    <r>
      <rPr>
        <vertAlign val="subscript"/>
        <sz val="12"/>
        <color indexed="10"/>
        <rFont val="Arial"/>
        <family val="2"/>
      </rPr>
      <t>Schiene</t>
    </r>
    <r>
      <rPr>
        <sz val="12"/>
        <color indexed="10"/>
        <rFont val="Times New Roman"/>
        <family val="1"/>
      </rPr>
      <t xml:space="preserve"> =</t>
    </r>
  </si>
  <si>
    <r>
      <t>۷</t>
    </r>
    <r>
      <rPr>
        <vertAlign val="subscript"/>
        <sz val="12"/>
        <color indexed="10"/>
        <rFont val="Arial"/>
        <family val="2"/>
      </rPr>
      <t>Rad</t>
    </r>
    <r>
      <rPr>
        <sz val="12"/>
        <color indexed="10"/>
        <rFont val="Times New Roman"/>
        <family val="1"/>
      </rPr>
      <t xml:space="preserve"> =</t>
    </r>
  </si>
  <si>
    <r>
      <t>r</t>
    </r>
    <r>
      <rPr>
        <vertAlign val="subscript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=</t>
    </r>
  </si>
  <si>
    <r>
      <t>Beim Kontakt auf einer Ebene ist r</t>
    </r>
    <r>
      <rPr>
        <vertAlign val="subscript"/>
        <sz val="12"/>
        <color indexed="10"/>
        <rFont val="Times New Roman"/>
        <family val="1"/>
      </rPr>
      <t xml:space="preserve">2 </t>
    </r>
    <r>
      <rPr>
        <sz val="12"/>
        <color indexed="10"/>
        <rFont val="Times New Roman"/>
        <family val="1"/>
      </rPr>
      <t>unendlich und somit ist r</t>
    </r>
    <r>
      <rPr>
        <vertAlign val="subscript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= r</t>
    </r>
    <r>
      <rPr>
        <vertAlign val="subscript"/>
        <sz val="12"/>
        <color indexed="10"/>
        <rFont val="Times New Roman"/>
        <family val="1"/>
      </rPr>
      <t>1.</t>
    </r>
  </si>
  <si>
    <r>
      <t>Beim Kontakt auf einer Ebene ist r</t>
    </r>
    <r>
      <rPr>
        <vertAlign val="subscript"/>
        <sz val="12"/>
        <color indexed="10"/>
        <rFont val="Times New Roman"/>
        <family val="1"/>
      </rPr>
      <t xml:space="preserve">2 </t>
    </r>
    <r>
      <rPr>
        <sz val="12"/>
        <color indexed="10"/>
        <rFont val="Times New Roman"/>
        <family val="1"/>
      </rPr>
      <t>unendlich und somit wäre r</t>
    </r>
    <r>
      <rPr>
        <vertAlign val="subscript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= rz</t>
    </r>
    <r>
      <rPr>
        <vertAlign val="subscript"/>
        <sz val="12"/>
        <color indexed="10"/>
        <rFont val="Times New Roman"/>
        <family val="1"/>
      </rPr>
      <t>1.</t>
    </r>
  </si>
  <si>
    <r>
      <t xml:space="preserve"> Ein Tram überträgt seine Gewichtskraft gleichmässig verteilt über alle Räder auf die Schienen Die Flächenpressung ist dabei weit unterhalb kritischer Werte. Es ist gegeben:Gewichtskraft des Trams (F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); Anzahl der Räder (n); Radius des Rads( r); Länge der Berührungsfläche des Rads(l)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</si>
</sst>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"/>
    <numFmt numFmtId="169" formatCode="#,##0.00\ \k\N"/>
    <numFmt numFmtId="170" formatCode="0.000"/>
    <numFmt numFmtId="171" formatCode="0.00000"/>
    <numFmt numFmtId="172" formatCode="0.0"/>
    <numFmt numFmtId="173" formatCode="0.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21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0"/>
    </font>
    <font>
      <sz val="12"/>
      <color indexed="10"/>
      <name val="Times New Roman"/>
      <family val="1"/>
    </font>
    <font>
      <vertAlign val="subscript"/>
      <sz val="12"/>
      <color indexed="10"/>
      <name val="Times New Roman"/>
      <family val="1"/>
    </font>
    <font>
      <sz val="11"/>
      <color indexed="10"/>
      <name val="Arial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SymbolProp BT"/>
      <family val="1"/>
    </font>
    <font>
      <sz val="12"/>
      <color indexed="8"/>
      <name val="Times New Roman"/>
      <family val="1"/>
    </font>
    <font>
      <sz val="12"/>
      <color indexed="10"/>
      <name val="SymbolProp BT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b/>
      <i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1" applyBorder="0">
      <alignment horizontal="center"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19" applyFont="1" applyAlignment="1">
      <alignment vertical="top"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49" fontId="2" fillId="0" borderId="0" xfId="19" applyNumberFormat="1" applyFont="1">
      <alignment/>
      <protection/>
    </xf>
    <xf numFmtId="2" fontId="2" fillId="0" borderId="0" xfId="19" applyNumberFormat="1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>
      <alignment/>
      <protection/>
    </xf>
    <xf numFmtId="0" fontId="4" fillId="0" borderId="0" xfId="19" applyFont="1" applyAlignment="1">
      <alignment vertical="top"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49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2" fontId="4" fillId="0" borderId="0" xfId="19" applyNumberFormat="1" applyFont="1">
      <alignment/>
      <protection/>
    </xf>
    <xf numFmtId="0" fontId="7" fillId="0" borderId="2" xfId="19" applyFont="1" applyBorder="1" applyAlignment="1">
      <alignment horizontal="center"/>
      <protection/>
    </xf>
    <xf numFmtId="3" fontId="4" fillId="2" borderId="2" xfId="19" applyNumberFormat="1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/>
      <protection/>
    </xf>
    <xf numFmtId="0" fontId="4" fillId="2" borderId="3" xfId="19" applyFont="1" applyFill="1" applyBorder="1" applyAlignment="1">
      <alignment horizontal="center"/>
      <protection/>
    </xf>
    <xf numFmtId="0" fontId="4" fillId="0" borderId="0" xfId="19" applyFont="1" applyFill="1" applyBorder="1">
      <alignment/>
      <protection/>
    </xf>
    <xf numFmtId="0" fontId="4" fillId="0" borderId="0" xfId="19" applyFont="1" applyFill="1" applyBorder="1" applyAlignment="1">
      <alignment vertical="top"/>
      <protection/>
    </xf>
    <xf numFmtId="0" fontId="7" fillId="0" borderId="0" xfId="19" applyFont="1" applyFill="1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/>
      <protection/>
    </xf>
    <xf numFmtId="0" fontId="7" fillId="0" borderId="0" xfId="19" applyFont="1" applyFill="1" applyBorder="1" applyAlignment="1">
      <alignment/>
      <protection/>
    </xf>
    <xf numFmtId="0" fontId="7" fillId="0" borderId="0" xfId="19" applyFont="1" applyFill="1" applyBorder="1" applyAlignment="1">
      <alignment horizontal="right"/>
      <protection/>
    </xf>
    <xf numFmtId="0" fontId="2" fillId="0" borderId="0" xfId="19" applyFont="1" applyFill="1" applyBorder="1">
      <alignment/>
      <protection/>
    </xf>
    <xf numFmtId="0" fontId="7" fillId="2" borderId="2" xfId="19" applyFont="1" applyFill="1" applyBorder="1" applyAlignment="1">
      <alignment horizontal="center"/>
      <protection/>
    </xf>
    <xf numFmtId="168" fontId="4" fillId="2" borderId="2" xfId="19" applyNumberFormat="1" applyFont="1" applyFill="1" applyBorder="1" applyAlignment="1">
      <alignment horizontal="center"/>
      <protection/>
    </xf>
    <xf numFmtId="169" fontId="4" fillId="0" borderId="0" xfId="19" applyNumberFormat="1" applyFont="1" applyFill="1" applyBorder="1">
      <alignment/>
      <protection/>
    </xf>
    <xf numFmtId="49" fontId="4" fillId="0" borderId="0" xfId="19" applyNumberFormat="1" applyFont="1" applyFill="1" applyBorder="1">
      <alignment/>
      <protection/>
    </xf>
    <xf numFmtId="3" fontId="4" fillId="0" borderId="0" xfId="19" applyNumberFormat="1" applyFont="1" applyFill="1" applyBorder="1">
      <alignment/>
      <protection/>
    </xf>
    <xf numFmtId="2" fontId="4" fillId="0" borderId="0" xfId="19" applyNumberFormat="1" applyFont="1" applyFill="1" applyBorder="1">
      <alignment/>
      <protection/>
    </xf>
    <xf numFmtId="49" fontId="4" fillId="0" borderId="0" xfId="19" applyNumberFormat="1" applyFont="1" applyFill="1" applyBorder="1" applyAlignment="1">
      <alignment wrapText="1"/>
      <protection/>
    </xf>
    <xf numFmtId="0" fontId="9" fillId="0" borderId="0" xfId="19" applyFont="1" applyBorder="1" applyAlignment="1">
      <alignment/>
      <protection/>
    </xf>
    <xf numFmtId="171" fontId="4" fillId="0" borderId="0" xfId="19" applyNumberFormat="1" applyFont="1" applyFill="1" applyBorder="1">
      <alignment/>
      <protection/>
    </xf>
    <xf numFmtId="4" fontId="4" fillId="0" borderId="0" xfId="19" applyNumberFormat="1" applyFont="1" applyFill="1" applyBorder="1">
      <alignment/>
      <protection/>
    </xf>
    <xf numFmtId="0" fontId="13" fillId="0" borderId="0" xfId="19" applyFont="1" applyFill="1" applyBorder="1" applyAlignment="1">
      <alignment horizontal="right"/>
      <protection/>
    </xf>
    <xf numFmtId="0" fontId="14" fillId="0" borderId="0" xfId="19" applyFont="1" applyFill="1" applyBorder="1" applyAlignment="1">
      <alignment horizontal="left"/>
      <protection/>
    </xf>
    <xf numFmtId="1" fontId="4" fillId="0" borderId="0" xfId="19" applyNumberFormat="1" applyFont="1" applyFill="1" applyBorder="1">
      <alignment/>
      <protection/>
    </xf>
    <xf numFmtId="0" fontId="15" fillId="0" borderId="0" xfId="19" applyFont="1" applyFill="1" applyBorder="1" applyAlignment="1">
      <alignment horizontal="right"/>
      <protection/>
    </xf>
    <xf numFmtId="0" fontId="3" fillId="0" borderId="0" xfId="19" applyFont="1" applyFill="1" applyBorder="1">
      <alignment/>
      <protection/>
    </xf>
    <xf numFmtId="0" fontId="14" fillId="0" borderId="0" xfId="19" applyFont="1" applyFill="1" applyBorder="1" applyAlignment="1">
      <alignment/>
      <protection/>
    </xf>
    <xf numFmtId="0" fontId="7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vertical="top"/>
      <protection/>
    </xf>
    <xf numFmtId="2" fontId="4" fillId="0" borderId="0" xfId="19" applyNumberFormat="1" applyFont="1" applyFill="1">
      <alignment/>
      <protection/>
    </xf>
    <xf numFmtId="3" fontId="17" fillId="2" borderId="2" xfId="19" applyNumberFormat="1" applyFont="1" applyFill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3" fontId="17" fillId="2" borderId="3" xfId="19" applyNumberFormat="1" applyFont="1" applyFill="1" applyBorder="1" applyAlignment="1">
      <alignment horizontal="center"/>
      <protection/>
    </xf>
    <xf numFmtId="0" fontId="18" fillId="0" borderId="2" xfId="19" applyFont="1" applyBorder="1" applyAlignment="1">
      <alignment horizontal="center"/>
      <protection/>
    </xf>
    <xf numFmtId="0" fontId="4" fillId="2" borderId="4" xfId="19" applyFont="1" applyFill="1" applyBorder="1" applyAlignment="1">
      <alignment horizontal="center"/>
      <protection/>
    </xf>
    <xf numFmtId="2" fontId="4" fillId="0" borderId="0" xfId="19" applyNumberFormat="1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left"/>
      <protection/>
    </xf>
    <xf numFmtId="170" fontId="4" fillId="0" borderId="0" xfId="19" applyNumberFormat="1" applyFont="1" applyFill="1" applyBorder="1" applyAlignment="1">
      <alignment horizontal="center"/>
      <protection/>
    </xf>
    <xf numFmtId="0" fontId="1" fillId="0" borderId="0" xfId="19" applyFill="1" applyBorder="1">
      <alignment/>
      <protection/>
    </xf>
    <xf numFmtId="3" fontId="4" fillId="0" borderId="0" xfId="19" applyNumberFormat="1" applyFont="1" applyFill="1" applyBorder="1" applyAlignment="1">
      <alignment horizontal="center"/>
      <protection/>
    </xf>
    <xf numFmtId="168" fontId="4" fillId="0" borderId="0" xfId="19" applyNumberFormat="1" applyFont="1" applyFill="1" applyBorder="1" applyAlignment="1">
      <alignment horizontal="center"/>
      <protection/>
    </xf>
    <xf numFmtId="1" fontId="4" fillId="0" borderId="0" xfId="19" applyNumberFormat="1" applyFont="1" applyFill="1" applyBorder="1" applyAlignment="1">
      <alignment horizontal="right"/>
      <protection/>
    </xf>
    <xf numFmtId="0" fontId="12" fillId="0" borderId="0" xfId="19" applyFont="1" applyFill="1" applyBorder="1">
      <alignment/>
      <protection/>
    </xf>
    <xf numFmtId="0" fontId="9" fillId="0" borderId="0" xfId="19" applyFont="1" applyFill="1" applyBorder="1" applyAlignment="1">
      <alignment horizontal="center" vertical="top"/>
      <protection/>
    </xf>
    <xf numFmtId="1" fontId="4" fillId="0" borderId="0" xfId="19" applyNumberFormat="1" applyFont="1" applyFill="1" applyBorder="1" applyAlignment="1">
      <alignment horizontal="center"/>
      <protection/>
    </xf>
    <xf numFmtId="172" fontId="4" fillId="0" borderId="0" xfId="19" applyNumberFormat="1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 vertical="top"/>
      <protection/>
    </xf>
    <xf numFmtId="173" fontId="4" fillId="0" borderId="0" xfId="19" applyNumberFormat="1" applyFont="1" applyFill="1" applyBorder="1" applyAlignment="1">
      <alignment horizontal="center"/>
      <protection/>
    </xf>
    <xf numFmtId="0" fontId="14" fillId="0" borderId="0" xfId="19" applyFont="1" applyFill="1" applyBorder="1" applyAlignment="1">
      <alignment horizontal="center"/>
      <protection/>
    </xf>
    <xf numFmtId="0" fontId="9" fillId="0" borderId="0" xfId="19" applyFont="1" applyFill="1" applyBorder="1" applyAlignment="1">
      <alignment horizontal="center"/>
      <protection/>
    </xf>
    <xf numFmtId="171" fontId="4" fillId="0" borderId="0" xfId="19" applyNumberFormat="1" applyFont="1" applyFill="1" applyBorder="1" applyAlignment="1">
      <alignment horizontal="center"/>
      <protection/>
    </xf>
    <xf numFmtId="4" fontId="4" fillId="0" borderId="0" xfId="19" applyNumberFormat="1" applyFont="1" applyFill="1" applyBorder="1" applyAlignment="1">
      <alignment horizontal="center"/>
      <protection/>
    </xf>
    <xf numFmtId="1" fontId="1" fillId="0" borderId="0" xfId="19" applyNumberFormat="1" applyFill="1" applyBorder="1" applyAlignment="1">
      <alignment horizontal="center"/>
      <protection/>
    </xf>
    <xf numFmtId="0" fontId="8" fillId="0" borderId="0" xfId="19" applyFont="1" applyFill="1" applyBorder="1" applyAlignment="1">
      <alignment horizontal="center"/>
      <protection/>
    </xf>
    <xf numFmtId="2" fontId="1" fillId="0" borderId="0" xfId="19" applyNumberForma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19" applyFill="1" applyBorder="1" applyAlignment="1">
      <alignment wrapText="1"/>
      <protection/>
    </xf>
    <xf numFmtId="49" fontId="4" fillId="0" borderId="0" xfId="19" applyNumberFormat="1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horizontal="center"/>
      <protection/>
    </xf>
    <xf numFmtId="4" fontId="17" fillId="2" borderId="2" xfId="19" applyNumberFormat="1" applyFont="1" applyFill="1" applyBorder="1" applyAlignment="1">
      <alignment horizontal="center"/>
      <protection/>
    </xf>
    <xf numFmtId="0" fontId="4" fillId="2" borderId="5" xfId="19" applyFont="1" applyFill="1" applyBorder="1" applyAlignment="1">
      <alignment horizontal="center"/>
      <protection/>
    </xf>
    <xf numFmtId="0" fontId="7" fillId="0" borderId="0" xfId="19" applyFont="1" applyBorder="1" applyAlignment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0" fillId="2" borderId="2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 vertical="top"/>
      <protection/>
    </xf>
    <xf numFmtId="0" fontId="2" fillId="0" borderId="0" xfId="19" applyFont="1" applyFill="1" applyBorder="1" applyAlignment="1">
      <alignment horizontal="center" vertical="top"/>
      <protection/>
    </xf>
    <xf numFmtId="0" fontId="4" fillId="0" borderId="0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2" xfId="19" applyFont="1" applyBorder="1" applyAlignment="1">
      <alignment horizontal="center"/>
      <protection/>
    </xf>
    <xf numFmtId="0" fontId="2" fillId="0" borderId="0" xfId="19" applyFont="1" applyFill="1" applyBorder="1" applyAlignment="1">
      <alignment horizontal="left"/>
      <protection/>
    </xf>
    <xf numFmtId="49" fontId="4" fillId="0" borderId="0" xfId="19" applyNumberFormat="1" applyFont="1" applyFill="1" applyBorder="1" applyAlignment="1">
      <alignment wrapText="1"/>
      <protection/>
    </xf>
    <xf numFmtId="0" fontId="5" fillId="3" borderId="4" xfId="19" applyFont="1" applyFill="1" applyBorder="1" applyAlignment="1">
      <alignment horizontal="center" vertical="top"/>
      <protection/>
    </xf>
    <xf numFmtId="0" fontId="6" fillId="3" borderId="8" xfId="19" applyFont="1" applyFill="1" applyBorder="1" applyAlignment="1">
      <alignment horizontal="center"/>
      <protection/>
    </xf>
    <xf numFmtId="0" fontId="6" fillId="3" borderId="7" xfId="19" applyFont="1" applyFill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1" xfId="19" applyFont="1" applyBorder="1" applyAlignment="1">
      <alignment horizontal="center"/>
      <protection/>
    </xf>
    <xf numFmtId="0" fontId="2" fillId="0" borderId="12" xfId="19" applyFont="1" applyBorder="1" applyAlignment="1">
      <alignment horizontal="center"/>
      <protection/>
    </xf>
    <xf numFmtId="0" fontId="2" fillId="0" borderId="13" xfId="19" applyFont="1" applyBorder="1" applyAlignment="1">
      <alignment horizontal="center"/>
      <protection/>
    </xf>
    <xf numFmtId="0" fontId="2" fillId="0" borderId="0" xfId="19" applyFont="1" applyFill="1" applyBorder="1" applyAlignment="1">
      <alignment horizontal="left" vertical="top"/>
      <protection/>
    </xf>
    <xf numFmtId="0" fontId="4" fillId="0" borderId="14" xfId="19" applyFont="1" applyBorder="1" applyAlignment="1">
      <alignment horizontal="center" wrapText="1"/>
      <protection/>
    </xf>
    <xf numFmtId="0" fontId="4" fillId="0" borderId="15" xfId="19" applyFont="1" applyBorder="1" applyAlignment="1">
      <alignment horizontal="center" wrapText="1"/>
      <protection/>
    </xf>
    <xf numFmtId="0" fontId="4" fillId="0" borderId="16" xfId="19" applyFont="1" applyBorder="1" applyAlignment="1">
      <alignment horizontal="center" wrapText="1"/>
      <protection/>
    </xf>
    <xf numFmtId="0" fontId="4" fillId="0" borderId="17" xfId="19" applyFont="1" applyBorder="1" applyAlignment="1">
      <alignment horizontal="center" wrapText="1"/>
      <protection/>
    </xf>
    <xf numFmtId="0" fontId="4" fillId="0" borderId="11" xfId="19" applyFont="1" applyBorder="1" applyAlignment="1">
      <alignment horizontal="center" wrapText="1"/>
      <protection/>
    </xf>
    <xf numFmtId="0" fontId="4" fillId="0" borderId="12" xfId="19" applyFont="1" applyBorder="1" applyAlignment="1">
      <alignment horizontal="center" wrapText="1"/>
      <protection/>
    </xf>
    <xf numFmtId="0" fontId="7" fillId="0" borderId="18" xfId="19" applyFont="1" applyBorder="1" applyAlignment="1">
      <alignment horizontal="center"/>
      <protection/>
    </xf>
    <xf numFmtId="3" fontId="4" fillId="2" borderId="18" xfId="19" applyNumberFormat="1" applyFont="1" applyFill="1" applyBorder="1" applyAlignment="1">
      <alignment horizontal="center"/>
      <protection/>
    </xf>
    <xf numFmtId="0" fontId="4" fillId="2" borderId="18" xfId="19" applyFont="1" applyFill="1" applyBorder="1" applyAlignment="1">
      <alignment horizontal="center"/>
      <protection/>
    </xf>
    <xf numFmtId="0" fontId="4" fillId="0" borderId="9" xfId="19" applyFont="1" applyBorder="1" applyAlignment="1">
      <alignment horizontal="center" wrapText="1"/>
      <protection/>
    </xf>
    <xf numFmtId="0" fontId="4" fillId="0" borderId="10" xfId="19" applyFont="1" applyBorder="1" applyAlignment="1">
      <alignment horizontal="center" wrapText="1"/>
      <protection/>
    </xf>
    <xf numFmtId="0" fontId="4" fillId="0" borderId="13" xfId="19" applyFont="1" applyBorder="1" applyAlignment="1">
      <alignment horizontal="center" wrapText="1"/>
      <protection/>
    </xf>
    <xf numFmtId="0" fontId="7" fillId="0" borderId="16" xfId="19" applyFont="1" applyFill="1" applyBorder="1" applyAlignment="1">
      <alignment horizontal="center"/>
      <protection/>
    </xf>
    <xf numFmtId="0" fontId="7" fillId="0" borderId="17" xfId="19" applyFont="1" applyFill="1" applyBorder="1" applyAlignment="1">
      <alignment horizontal="center"/>
      <protection/>
    </xf>
    <xf numFmtId="0" fontId="7" fillId="0" borderId="12" xfId="19" applyFont="1" applyFill="1" applyBorder="1" applyAlignment="1">
      <alignment horizontal="center"/>
      <protection/>
    </xf>
    <xf numFmtId="0" fontId="20" fillId="0" borderId="14" xfId="19" applyFont="1" applyFill="1" applyBorder="1" applyAlignment="1">
      <alignment horizontal="center"/>
      <protection/>
    </xf>
    <xf numFmtId="0" fontId="7" fillId="0" borderId="19" xfId="19" applyFont="1" applyFill="1" applyBorder="1" applyAlignment="1">
      <alignment horizontal="center"/>
      <protection/>
    </xf>
    <xf numFmtId="0" fontId="7" fillId="0" borderId="20" xfId="19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ame" xfId="17"/>
    <cellStyle name="Percent" xfId="18"/>
    <cellStyle name="Standard_Tabelle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38</xdr:row>
      <xdr:rowOff>19050</xdr:rowOff>
    </xdr:from>
    <xdr:to>
      <xdr:col>8</xdr:col>
      <xdr:colOff>609600</xdr:colOff>
      <xdr:row>38</xdr:row>
      <xdr:rowOff>3457575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267700"/>
          <a:ext cx="5800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workbookViewId="0" topLeftCell="A1">
      <selection activeCell="I23" sqref="I23"/>
    </sheetView>
  </sheetViews>
  <sheetFormatPr defaultColWidth="11.421875" defaultRowHeight="12.75"/>
  <cols>
    <col min="3" max="3" width="11.28125" style="0" bestFit="1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5"/>
      <c r="N1" s="6"/>
      <c r="O1" s="7"/>
      <c r="P1" s="7"/>
      <c r="Q1" s="7"/>
      <c r="R1" s="7"/>
    </row>
    <row r="2" spans="1:18" ht="16.5" thickBot="1">
      <c r="A2" s="8"/>
      <c r="B2" s="9"/>
      <c r="F2" s="89" t="s">
        <v>3</v>
      </c>
      <c r="G2" s="90"/>
      <c r="H2" s="90"/>
      <c r="I2" s="90"/>
      <c r="J2" s="90"/>
      <c r="K2" s="90"/>
      <c r="L2" s="91"/>
      <c r="M2" s="44"/>
      <c r="N2" s="12"/>
      <c r="O2" s="7"/>
      <c r="P2" s="7"/>
      <c r="Q2" s="7"/>
      <c r="R2" s="7"/>
    </row>
    <row r="3" spans="1:18" ht="15.75">
      <c r="A3" s="8"/>
      <c r="B3" s="113" t="s">
        <v>19</v>
      </c>
      <c r="C3" s="110"/>
      <c r="D3" s="74"/>
      <c r="E3" s="74"/>
      <c r="F3" s="74"/>
      <c r="G3" s="74"/>
      <c r="H3" s="74"/>
      <c r="I3" s="74"/>
      <c r="J3" s="10"/>
      <c r="R3" s="7"/>
    </row>
    <row r="4" spans="1:18" ht="16.5" thickBot="1">
      <c r="A4" s="8"/>
      <c r="B4" s="114"/>
      <c r="C4" s="115"/>
      <c r="D4" s="74"/>
      <c r="E4" s="74"/>
      <c r="F4" s="74"/>
      <c r="G4" s="74"/>
      <c r="H4" s="74"/>
      <c r="I4" s="74"/>
      <c r="J4" s="10"/>
      <c r="K4" s="10"/>
      <c r="L4" s="11"/>
      <c r="M4" s="44"/>
      <c r="N4" s="12"/>
      <c r="O4" s="7"/>
      <c r="P4" s="7"/>
      <c r="Q4" s="7"/>
      <c r="R4" s="7"/>
    </row>
    <row r="5" spans="1:18" ht="15.75">
      <c r="A5" s="8"/>
      <c r="B5" s="98" t="s">
        <v>40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12"/>
      <c r="O5" s="7"/>
      <c r="P5" s="7"/>
      <c r="Q5" s="7"/>
      <c r="R5" s="7"/>
    </row>
    <row r="6" spans="1:18" ht="18.75" customHeight="1" thickBot="1">
      <c r="A6" s="8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2"/>
      <c r="O6" s="7"/>
      <c r="P6" s="7"/>
      <c r="Q6" s="7"/>
      <c r="R6" s="7"/>
    </row>
    <row r="7" spans="1:18" ht="18.75">
      <c r="A7" s="8"/>
      <c r="B7" s="104" t="s">
        <v>4</v>
      </c>
      <c r="C7" s="105">
        <v>380000</v>
      </c>
      <c r="D7" s="106" t="s">
        <v>17</v>
      </c>
      <c r="E7" s="9"/>
      <c r="F7" s="9"/>
      <c r="G7" s="9"/>
      <c r="H7" s="9"/>
      <c r="I7" s="9"/>
      <c r="J7" s="10"/>
      <c r="K7" s="10"/>
      <c r="L7" s="11"/>
      <c r="M7" s="13"/>
      <c r="N7" s="12"/>
      <c r="O7" s="7"/>
      <c r="P7" s="7"/>
      <c r="Q7" s="7"/>
      <c r="R7" s="7"/>
    </row>
    <row r="8" spans="1:18" ht="15.75">
      <c r="A8" s="8"/>
      <c r="B8" s="14" t="s">
        <v>5</v>
      </c>
      <c r="C8" s="15">
        <v>12</v>
      </c>
      <c r="D8" s="16"/>
      <c r="E8" s="9"/>
      <c r="F8" s="9"/>
      <c r="G8" s="9"/>
      <c r="H8" s="9"/>
      <c r="I8" s="9"/>
      <c r="J8" s="10"/>
      <c r="K8" s="10"/>
      <c r="L8" s="11"/>
      <c r="M8" s="13"/>
      <c r="N8" s="12"/>
      <c r="O8" s="7"/>
      <c r="P8" s="7"/>
      <c r="Q8" s="7"/>
      <c r="R8" s="7"/>
    </row>
    <row r="9" spans="1:18" ht="18.75">
      <c r="A9" s="8"/>
      <c r="B9" s="14" t="s">
        <v>6</v>
      </c>
      <c r="C9" s="15">
        <v>50</v>
      </c>
      <c r="D9" s="16" t="s">
        <v>0</v>
      </c>
      <c r="E9" s="9"/>
      <c r="F9" s="9"/>
      <c r="G9" s="9"/>
      <c r="H9" s="9"/>
      <c r="I9" s="9"/>
      <c r="J9" s="10"/>
      <c r="K9" s="10"/>
      <c r="L9" s="11"/>
      <c r="M9" s="13"/>
      <c r="N9" s="12"/>
      <c r="O9" s="7"/>
      <c r="P9" s="7"/>
      <c r="Q9" s="7"/>
      <c r="R9" s="7"/>
    </row>
    <row r="10" spans="1:18" ht="18.75">
      <c r="A10" s="8"/>
      <c r="B10" s="14" t="s">
        <v>7</v>
      </c>
      <c r="C10" s="15">
        <v>250</v>
      </c>
      <c r="D10" s="16" t="s">
        <v>0</v>
      </c>
      <c r="E10" s="9"/>
      <c r="F10" s="9"/>
      <c r="G10" s="9"/>
      <c r="H10" s="9"/>
      <c r="I10" s="9"/>
      <c r="J10" s="10"/>
      <c r="K10" s="10"/>
      <c r="L10" s="11"/>
      <c r="M10" s="13"/>
      <c r="N10" s="12"/>
      <c r="O10" s="7"/>
      <c r="P10" s="7"/>
      <c r="Q10" s="7"/>
      <c r="R10" s="7"/>
    </row>
    <row r="11" spans="1:18" ht="18.75">
      <c r="A11" s="8"/>
      <c r="B11" s="46" t="s">
        <v>8</v>
      </c>
      <c r="C11" s="47">
        <v>0</v>
      </c>
      <c r="D11" s="17" t="s">
        <v>0</v>
      </c>
      <c r="K11" s="10"/>
      <c r="L11" s="11"/>
      <c r="M11" s="13"/>
      <c r="N11" s="12"/>
      <c r="O11" s="7"/>
      <c r="P11" s="7"/>
      <c r="Q11" s="7"/>
      <c r="R11" s="7"/>
    </row>
    <row r="12" spans="1:18" ht="19.5" thickBot="1">
      <c r="A12" s="8"/>
      <c r="B12" s="46" t="s">
        <v>37</v>
      </c>
      <c r="C12" s="47">
        <f>IF(C11&lt;=0,C10,(C10*C11)/(C10+C11))</f>
        <v>250</v>
      </c>
      <c r="D12" s="76" t="s">
        <v>0</v>
      </c>
      <c r="E12" s="86" t="s">
        <v>38</v>
      </c>
      <c r="F12" s="86"/>
      <c r="G12" s="86"/>
      <c r="H12" s="86"/>
      <c r="I12" s="86"/>
      <c r="J12" s="86"/>
      <c r="K12" s="10"/>
      <c r="L12" s="11"/>
      <c r="M12" s="13"/>
      <c r="N12" s="12"/>
      <c r="O12" s="7"/>
      <c r="P12" s="7"/>
      <c r="Q12" s="7"/>
      <c r="R12" s="7"/>
    </row>
    <row r="13" spans="1:18" ht="16.5" thickBot="1">
      <c r="A13" s="8"/>
      <c r="B13" s="92" t="s">
        <v>9</v>
      </c>
      <c r="C13" s="93"/>
      <c r="D13" s="93"/>
      <c r="E13" s="94"/>
      <c r="F13" s="94"/>
      <c r="G13" s="95"/>
      <c r="H13" s="9"/>
      <c r="I13" s="9"/>
      <c r="J13" s="10"/>
      <c r="K13" s="10"/>
      <c r="L13" s="11"/>
      <c r="M13" s="13"/>
      <c r="N13" s="12"/>
      <c r="O13" s="7"/>
      <c r="P13" s="7"/>
      <c r="Q13" s="7"/>
      <c r="R13" s="7"/>
    </row>
    <row r="14" spans="1:18" ht="15.75">
      <c r="A14" s="19"/>
      <c r="B14" s="18"/>
      <c r="C14" s="18"/>
      <c r="D14" s="18"/>
      <c r="E14" s="18"/>
      <c r="F14" s="18"/>
      <c r="G14" s="18"/>
      <c r="H14" s="18"/>
      <c r="I14" s="18"/>
      <c r="J14" s="20"/>
      <c r="K14" s="7"/>
      <c r="L14" s="7"/>
      <c r="M14" s="7"/>
      <c r="N14" s="7"/>
      <c r="O14" s="7"/>
      <c r="P14" s="7"/>
      <c r="Q14" s="7"/>
      <c r="R14" s="7"/>
    </row>
    <row r="15" spans="1:18" ht="19.5">
      <c r="A15" s="19"/>
      <c r="B15" s="48" t="s">
        <v>35</v>
      </c>
      <c r="C15" s="27">
        <v>0.3</v>
      </c>
      <c r="D15" s="83" t="s">
        <v>14</v>
      </c>
      <c r="E15" s="83"/>
      <c r="F15" s="33"/>
      <c r="G15" s="33"/>
      <c r="H15" s="33"/>
      <c r="I15" s="18"/>
      <c r="J15" s="20"/>
      <c r="K15" s="7"/>
      <c r="L15" s="7"/>
      <c r="M15" s="7"/>
      <c r="N15" s="7"/>
      <c r="O15" s="7"/>
      <c r="P15" s="7"/>
      <c r="Q15" s="7"/>
      <c r="R15" s="7"/>
    </row>
    <row r="16" spans="1:18" ht="19.5">
      <c r="A16" s="19"/>
      <c r="B16" s="48" t="s">
        <v>36</v>
      </c>
      <c r="C16" s="27">
        <v>0.3</v>
      </c>
      <c r="D16" s="83" t="s">
        <v>14</v>
      </c>
      <c r="E16" s="83"/>
      <c r="F16" s="33"/>
      <c r="G16" s="33"/>
      <c r="H16" s="33"/>
      <c r="I16" s="18"/>
      <c r="J16" s="20"/>
      <c r="K16" s="7"/>
      <c r="L16" s="7"/>
      <c r="M16" s="7"/>
      <c r="N16" s="7"/>
      <c r="O16" s="7"/>
      <c r="P16" s="7"/>
      <c r="Q16" s="7"/>
      <c r="R16" s="7"/>
    </row>
    <row r="17" spans="1:18" ht="19.5">
      <c r="A17" s="19"/>
      <c r="B17" s="48" t="s">
        <v>33</v>
      </c>
      <c r="C17" s="27">
        <f>AVERAGE(C15,C16)</f>
        <v>0.3</v>
      </c>
      <c r="D17" s="23"/>
      <c r="E17" s="23"/>
      <c r="F17" s="33"/>
      <c r="G17" s="33"/>
      <c r="H17" s="33"/>
      <c r="I17" s="30"/>
      <c r="J17" s="20"/>
      <c r="K17" s="7"/>
      <c r="L17" s="7"/>
      <c r="M17" s="7"/>
      <c r="N17" s="7"/>
      <c r="O17" s="7"/>
      <c r="P17" s="7"/>
      <c r="Q17" s="7"/>
      <c r="R17" s="7"/>
    </row>
    <row r="18" spans="1:18" ht="20.25">
      <c r="A18" s="19"/>
      <c r="B18" s="46" t="s">
        <v>11</v>
      </c>
      <c r="C18" s="47">
        <v>200000</v>
      </c>
      <c r="D18" s="16" t="s">
        <v>2</v>
      </c>
      <c r="E18" s="83" t="s">
        <v>13</v>
      </c>
      <c r="F18" s="83"/>
      <c r="G18" s="23"/>
      <c r="H18" s="23"/>
      <c r="I18" s="23"/>
      <c r="J18" s="20"/>
      <c r="K18" s="7"/>
      <c r="L18" s="7"/>
      <c r="M18" s="7"/>
      <c r="N18" s="7"/>
      <c r="O18" s="7"/>
      <c r="P18" s="7"/>
      <c r="Q18" s="7"/>
      <c r="R18" s="7"/>
    </row>
    <row r="19" spans="1:18" ht="20.25">
      <c r="A19" s="19"/>
      <c r="B19" s="14" t="s">
        <v>12</v>
      </c>
      <c r="C19" s="45">
        <v>200000</v>
      </c>
      <c r="D19" s="49" t="s">
        <v>2</v>
      </c>
      <c r="E19" s="83" t="s">
        <v>13</v>
      </c>
      <c r="F19" s="83"/>
      <c r="G19" s="23"/>
      <c r="H19" s="23"/>
      <c r="I19" s="23"/>
      <c r="J19" s="20"/>
      <c r="K19" s="7"/>
      <c r="L19" s="7"/>
      <c r="M19" s="7"/>
      <c r="N19" s="7"/>
      <c r="O19" s="7"/>
      <c r="P19" s="7"/>
      <c r="Q19" s="7"/>
      <c r="R19" s="7"/>
    </row>
    <row r="20" spans="1:18" ht="15.75">
      <c r="A20" s="19"/>
      <c r="B20" s="24"/>
      <c r="C20" s="18"/>
      <c r="D20" s="18"/>
      <c r="E20" s="18"/>
      <c r="F20" s="18"/>
      <c r="G20" s="18"/>
      <c r="H20" s="18"/>
      <c r="I20" s="18"/>
      <c r="J20" s="20"/>
      <c r="K20" s="7"/>
      <c r="L20" s="7"/>
      <c r="M20" s="7"/>
      <c r="N20" s="7"/>
      <c r="O20" s="7"/>
      <c r="P20" s="7"/>
      <c r="Q20" s="7"/>
      <c r="R20" s="7"/>
    </row>
    <row r="21" spans="1:18" ht="15.75">
      <c r="A21" s="19"/>
      <c r="B21" s="25"/>
      <c r="C21" s="18"/>
      <c r="D21" s="18"/>
      <c r="E21" s="18"/>
      <c r="F21" s="18"/>
      <c r="G21" s="18"/>
      <c r="H21" s="18"/>
      <c r="I21" s="18"/>
      <c r="J21" s="20"/>
      <c r="K21" s="7"/>
      <c r="L21" s="7"/>
      <c r="M21" s="7"/>
      <c r="N21" s="7"/>
      <c r="O21" s="7"/>
      <c r="P21" s="7"/>
      <c r="Q21" s="7"/>
      <c r="R21" s="7"/>
    </row>
    <row r="22" spans="1:18" ht="18.75">
      <c r="A22" s="19"/>
      <c r="B22" s="26" t="s">
        <v>15</v>
      </c>
      <c r="C22" s="15">
        <f>2*(C18*C19)/(C18+C19)</f>
        <v>200000</v>
      </c>
      <c r="D22" s="16" t="s">
        <v>2</v>
      </c>
      <c r="E22" s="18"/>
      <c r="F22" s="18"/>
      <c r="G22" s="18"/>
      <c r="H22" s="18"/>
      <c r="I22" s="18"/>
      <c r="J22" s="20"/>
      <c r="K22" s="7"/>
      <c r="L22" s="7"/>
      <c r="M22" s="7"/>
      <c r="N22" s="7"/>
      <c r="O22" s="7"/>
      <c r="P22" s="7"/>
      <c r="Q22" s="7"/>
      <c r="R22" s="7"/>
    </row>
    <row r="23" spans="1:18" ht="15.75">
      <c r="A23" s="19"/>
      <c r="B23" s="26" t="s">
        <v>16</v>
      </c>
      <c r="C23" s="15">
        <f>C7/C8</f>
        <v>31666.666666666668</v>
      </c>
      <c r="D23" s="16" t="s">
        <v>17</v>
      </c>
      <c r="E23" s="18"/>
      <c r="F23" s="18"/>
      <c r="G23" s="18"/>
      <c r="H23" s="18"/>
      <c r="I23" s="18"/>
      <c r="J23" s="20"/>
      <c r="K23" s="7"/>
      <c r="L23" s="7"/>
      <c r="M23" s="7"/>
      <c r="N23" s="7"/>
      <c r="O23" s="7"/>
      <c r="P23" s="7"/>
      <c r="Q23" s="7"/>
      <c r="R23" s="7"/>
    </row>
    <row r="24" spans="1:18" ht="15.75">
      <c r="A24" s="19"/>
      <c r="B24" s="22"/>
      <c r="C24" s="18"/>
      <c r="D24" s="18"/>
      <c r="E24" s="18"/>
      <c r="F24" s="18"/>
      <c r="G24" s="18"/>
      <c r="H24" s="18"/>
      <c r="I24" s="18"/>
      <c r="J24" s="20"/>
      <c r="K24" s="7"/>
      <c r="L24" s="7"/>
      <c r="M24" s="7"/>
      <c r="N24" s="7"/>
      <c r="O24" s="7"/>
      <c r="P24" s="7"/>
      <c r="Q24" s="7"/>
      <c r="R24" s="7"/>
    </row>
    <row r="25" spans="1:18" ht="15.75">
      <c r="A25" s="19"/>
      <c r="B25" s="87"/>
      <c r="C25" s="87"/>
      <c r="D25" s="87"/>
      <c r="E25" s="87"/>
      <c r="F25" s="87"/>
      <c r="G25" s="87"/>
      <c r="H25" s="87"/>
      <c r="I25" s="87"/>
      <c r="J25" s="20"/>
      <c r="K25" s="53"/>
      <c r="L25" s="53"/>
      <c r="M25" s="53"/>
      <c r="N25" s="53"/>
      <c r="O25" s="53"/>
      <c r="P25" s="53"/>
      <c r="Q25" s="53"/>
      <c r="R25" s="53"/>
    </row>
    <row r="26" spans="1:18" ht="20.25">
      <c r="A26" s="19"/>
      <c r="B26" s="26" t="s">
        <v>10</v>
      </c>
      <c r="C26" s="27">
        <f>SQRT((C23*C22)/(2*PI()*C10*C9*(1-POWER(C17,2))))</f>
        <v>297.6806026745349</v>
      </c>
      <c r="D26" s="16" t="s">
        <v>2</v>
      </c>
      <c r="E26" s="18"/>
      <c r="F26" s="18"/>
      <c r="G26" s="18"/>
      <c r="H26" s="18"/>
      <c r="I26" s="18"/>
      <c r="J26" s="20"/>
      <c r="K26" s="53"/>
      <c r="L26" s="53"/>
      <c r="M26" s="53"/>
      <c r="N26" s="53"/>
      <c r="O26" s="53"/>
      <c r="P26" s="53"/>
      <c r="Q26" s="53"/>
      <c r="R26" s="53"/>
    </row>
    <row r="27" spans="1:18" ht="15.75">
      <c r="A27" s="19"/>
      <c r="B27" s="42"/>
      <c r="C27" s="55"/>
      <c r="D27" s="82"/>
      <c r="E27" s="82"/>
      <c r="F27" s="82"/>
      <c r="G27" s="82"/>
      <c r="H27" s="24"/>
      <c r="I27" s="28"/>
      <c r="J27" s="18"/>
      <c r="K27" s="53"/>
      <c r="L27" s="53"/>
      <c r="M27" s="53"/>
      <c r="N27" s="53"/>
      <c r="O27" s="53"/>
      <c r="P27" s="53"/>
      <c r="Q27" s="53"/>
      <c r="R27" s="53"/>
    </row>
    <row r="28" spans="1:18" ht="15.75">
      <c r="A28" s="19"/>
      <c r="B28" s="42"/>
      <c r="C28" s="21"/>
      <c r="D28" s="18"/>
      <c r="E28" s="18"/>
      <c r="F28" s="18"/>
      <c r="G28" s="18"/>
      <c r="H28" s="18"/>
      <c r="I28" s="18"/>
      <c r="J28" s="20"/>
      <c r="K28" s="53"/>
      <c r="L28" s="53"/>
      <c r="M28" s="53"/>
      <c r="N28" s="53"/>
      <c r="O28" s="53"/>
      <c r="P28" s="53"/>
      <c r="Q28" s="53"/>
      <c r="R28" s="53"/>
    </row>
    <row r="29" spans="1:18" ht="15.75">
      <c r="A29" s="18"/>
      <c r="B29" s="42"/>
      <c r="C29" s="50"/>
      <c r="D29" s="21"/>
      <c r="E29" s="18"/>
      <c r="F29" s="18"/>
      <c r="G29" s="18"/>
      <c r="H29" s="18"/>
      <c r="I29" s="18"/>
      <c r="J29" s="20"/>
      <c r="K29" s="53"/>
      <c r="L29" s="53"/>
      <c r="M29" s="53"/>
      <c r="N29" s="53"/>
      <c r="O29" s="53"/>
      <c r="P29" s="53"/>
      <c r="Q29" s="53"/>
      <c r="R29" s="53"/>
    </row>
    <row r="30" spans="1:18" ht="15.75">
      <c r="A30" s="19"/>
      <c r="B30" s="42"/>
      <c r="C30" s="50"/>
      <c r="D30" s="21"/>
      <c r="E30" s="29"/>
      <c r="F30" s="18"/>
      <c r="G30" s="18"/>
      <c r="H30" s="18"/>
      <c r="I30" s="18"/>
      <c r="J30" s="20"/>
      <c r="K30" s="53"/>
      <c r="L30" s="53"/>
      <c r="M30" s="53"/>
      <c r="N30" s="53"/>
      <c r="O30" s="53"/>
      <c r="P30" s="53"/>
      <c r="Q30" s="53"/>
      <c r="R30" s="53"/>
    </row>
    <row r="31" spans="1:18" ht="15.75">
      <c r="A31" s="19"/>
      <c r="B31" s="24"/>
      <c r="C31" s="30"/>
      <c r="D31" s="18"/>
      <c r="E31" s="18"/>
      <c r="F31" s="18"/>
      <c r="G31" s="31"/>
      <c r="H31" s="18"/>
      <c r="I31" s="29"/>
      <c r="J31" s="20"/>
      <c r="K31" s="53"/>
      <c r="L31" s="53"/>
      <c r="M31" s="53"/>
      <c r="N31" s="53"/>
      <c r="O31" s="53"/>
      <c r="P31" s="53"/>
      <c r="Q31" s="53"/>
      <c r="R31" s="53"/>
    </row>
    <row r="32" spans="1:18" ht="15.7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29"/>
      <c r="M32" s="31"/>
      <c r="N32" s="21"/>
      <c r="O32" s="18"/>
      <c r="P32" s="18"/>
      <c r="Q32" s="18"/>
      <c r="R32" s="18"/>
    </row>
    <row r="33" spans="1:18" ht="15.75">
      <c r="A33" s="19"/>
      <c r="B33" s="22"/>
      <c r="C33" s="22"/>
      <c r="D33" s="22"/>
      <c r="E33" s="18"/>
      <c r="F33" s="18"/>
      <c r="G33" s="18"/>
      <c r="H33" s="18"/>
      <c r="I33" s="18"/>
      <c r="J33" s="20"/>
      <c r="K33" s="20"/>
      <c r="L33" s="29"/>
      <c r="M33" s="31"/>
      <c r="N33" s="21"/>
      <c r="O33" s="18"/>
      <c r="P33" s="18"/>
      <c r="Q33" s="18"/>
      <c r="R33" s="18"/>
    </row>
    <row r="34" spans="1:18" ht="16.5" thickBot="1">
      <c r="A34" s="19"/>
      <c r="B34" s="42"/>
      <c r="C34" s="56"/>
      <c r="D34" s="51"/>
      <c r="E34" s="82"/>
      <c r="F34" s="82"/>
      <c r="G34" s="18"/>
      <c r="H34" s="18"/>
      <c r="I34" s="18"/>
      <c r="J34" s="20"/>
      <c r="K34" s="20"/>
      <c r="L34" s="18"/>
      <c r="M34" s="18"/>
      <c r="N34" s="21"/>
      <c r="O34" s="18"/>
      <c r="P34" s="18"/>
      <c r="Q34" s="18"/>
      <c r="R34" s="18"/>
    </row>
    <row r="35" spans="1:18" ht="15.75">
      <c r="A35" s="19"/>
      <c r="B35" s="113" t="s">
        <v>18</v>
      </c>
      <c r="C35" s="110"/>
      <c r="D35" s="21"/>
      <c r="E35" s="18"/>
      <c r="F35" s="18"/>
      <c r="G35" s="18"/>
      <c r="H35" s="18"/>
      <c r="I35" s="18"/>
      <c r="J35" s="20"/>
      <c r="K35" s="20"/>
      <c r="L35" s="88"/>
      <c r="M35" s="88"/>
      <c r="N35" s="88"/>
      <c r="O35" s="88"/>
      <c r="P35" s="88"/>
      <c r="Q35" s="88"/>
      <c r="R35" s="88"/>
    </row>
    <row r="36" spans="1:18" ht="16.5" thickBot="1">
      <c r="A36" s="19"/>
      <c r="B36" s="111"/>
      <c r="C36" s="112"/>
      <c r="D36" s="18"/>
      <c r="E36" s="18"/>
      <c r="F36" s="18"/>
      <c r="G36" s="18"/>
      <c r="H36" s="18"/>
      <c r="I36" s="18"/>
      <c r="J36" s="20"/>
      <c r="K36" s="20"/>
      <c r="L36" s="57"/>
      <c r="M36" s="18"/>
      <c r="N36" s="21"/>
      <c r="O36" s="18"/>
      <c r="P36" s="18"/>
      <c r="Q36" s="18"/>
      <c r="R36" s="18"/>
    </row>
    <row r="37" spans="1:18" ht="15.75" customHeight="1">
      <c r="A37" s="19"/>
      <c r="B37" s="98" t="s">
        <v>34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  <c r="P37" s="18"/>
      <c r="Q37" s="18"/>
      <c r="R37" s="18"/>
    </row>
    <row r="38" spans="1:18" ht="16.5" thickBot="1">
      <c r="A38" s="19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  <c r="P38" s="32"/>
      <c r="Q38" s="32"/>
      <c r="R38" s="32"/>
    </row>
    <row r="39" spans="1:18" ht="308.25" customHeight="1" thickBot="1">
      <c r="A39" s="19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32"/>
      <c r="Q39" s="32"/>
      <c r="R39" s="32"/>
    </row>
    <row r="40" spans="1:18" ht="18.75">
      <c r="A40" s="19"/>
      <c r="B40" s="104" t="s">
        <v>20</v>
      </c>
      <c r="C40" s="105">
        <v>500</v>
      </c>
      <c r="D40" s="106" t="s">
        <v>1</v>
      </c>
      <c r="E40" s="9"/>
      <c r="F40" s="9"/>
      <c r="G40" s="9"/>
      <c r="H40" s="9"/>
      <c r="I40" s="9"/>
      <c r="J40" s="10"/>
      <c r="K40" s="10"/>
      <c r="L40" s="11"/>
      <c r="M40" s="13"/>
      <c r="N40" s="72"/>
      <c r="O40" s="72"/>
      <c r="P40" s="72"/>
      <c r="Q40" s="72"/>
      <c r="R40" s="72"/>
    </row>
    <row r="41" spans="1:18" ht="15.75">
      <c r="A41" s="19"/>
      <c r="B41" s="14" t="s">
        <v>23</v>
      </c>
      <c r="C41" s="15">
        <v>100</v>
      </c>
      <c r="D41" s="16" t="s">
        <v>0</v>
      </c>
      <c r="E41" s="9"/>
      <c r="F41" s="9"/>
      <c r="G41" s="9"/>
      <c r="H41" s="9"/>
      <c r="I41" s="9"/>
      <c r="J41" s="10"/>
      <c r="K41" s="10"/>
      <c r="L41" s="11"/>
      <c r="M41" s="13"/>
      <c r="N41" s="32"/>
      <c r="O41" s="32"/>
      <c r="P41" s="32"/>
      <c r="Q41" s="32"/>
      <c r="R41" s="32"/>
    </row>
    <row r="42" spans="1:18" ht="18.75">
      <c r="A42" s="19"/>
      <c r="B42" s="14" t="s">
        <v>24</v>
      </c>
      <c r="C42" s="15">
        <v>200</v>
      </c>
      <c r="D42" s="16" t="s">
        <v>0</v>
      </c>
      <c r="E42" s="9"/>
      <c r="F42" s="9"/>
      <c r="G42" s="9"/>
      <c r="H42" s="9"/>
      <c r="I42" s="9"/>
      <c r="J42" s="10"/>
      <c r="K42" s="10"/>
      <c r="L42" s="11"/>
      <c r="M42" s="13"/>
      <c r="N42" s="32"/>
      <c r="O42" s="32"/>
      <c r="P42" s="32"/>
      <c r="Q42" s="32"/>
      <c r="R42" s="32"/>
    </row>
    <row r="43" spans="1:18" ht="18.75">
      <c r="A43" s="19"/>
      <c r="B43" s="14" t="s">
        <v>25</v>
      </c>
      <c r="C43" s="15">
        <v>400</v>
      </c>
      <c r="D43" s="16" t="s">
        <v>0</v>
      </c>
      <c r="K43" s="10"/>
      <c r="L43" s="11"/>
      <c r="M43" s="13"/>
      <c r="N43" s="73"/>
      <c r="O43" s="73"/>
      <c r="P43" s="73"/>
      <c r="Q43" s="73"/>
      <c r="R43" s="73"/>
    </row>
    <row r="44" spans="1:18" ht="18.75">
      <c r="A44" s="19"/>
      <c r="B44" s="14" t="s">
        <v>21</v>
      </c>
      <c r="C44" s="15">
        <v>30</v>
      </c>
      <c r="D44" s="16" t="s">
        <v>0</v>
      </c>
      <c r="E44" s="9"/>
      <c r="F44" s="9"/>
      <c r="G44" s="9"/>
      <c r="H44" s="9"/>
      <c r="I44" s="9"/>
      <c r="J44" s="10"/>
      <c r="K44" s="10"/>
      <c r="L44" s="11"/>
      <c r="M44" s="13"/>
      <c r="N44" s="72"/>
      <c r="O44" s="72"/>
      <c r="P44" s="72"/>
      <c r="Q44" s="72"/>
      <c r="R44" s="72"/>
    </row>
    <row r="45" spans="1:18" ht="19.5" thickBot="1">
      <c r="A45" s="19"/>
      <c r="B45" s="46" t="s">
        <v>22</v>
      </c>
      <c r="C45" s="47">
        <v>40</v>
      </c>
      <c r="D45" s="17" t="s">
        <v>0</v>
      </c>
      <c r="E45" s="77"/>
      <c r="F45" s="77"/>
      <c r="G45" s="77"/>
      <c r="H45" s="77"/>
      <c r="I45" s="77"/>
      <c r="J45" s="10"/>
      <c r="K45" s="10"/>
      <c r="L45" s="11"/>
      <c r="M45" s="13"/>
      <c r="N45" s="21"/>
      <c r="O45" s="18"/>
      <c r="P45" s="18"/>
      <c r="Q45" s="18"/>
      <c r="R45" s="18"/>
    </row>
    <row r="46" spans="1:18" ht="16.5" thickBot="1">
      <c r="A46" s="19"/>
      <c r="B46" s="92" t="s">
        <v>9</v>
      </c>
      <c r="C46" s="93"/>
      <c r="D46" s="93"/>
      <c r="E46" s="93"/>
      <c r="F46" s="93"/>
      <c r="G46" s="96"/>
      <c r="H46" s="9"/>
      <c r="I46" s="9"/>
      <c r="J46" s="10"/>
      <c r="K46" s="10"/>
      <c r="L46" s="11"/>
      <c r="M46" s="13"/>
      <c r="N46" s="31"/>
      <c r="O46" s="18"/>
      <c r="P46" s="18"/>
      <c r="Q46" s="18"/>
      <c r="R46" s="18"/>
    </row>
    <row r="47" spans="1:18" ht="15.75">
      <c r="A47" s="19"/>
      <c r="B47" s="18"/>
      <c r="C47" s="18"/>
      <c r="D47" s="18"/>
      <c r="E47" s="18"/>
      <c r="F47" s="18"/>
      <c r="G47" s="18"/>
      <c r="H47" s="18"/>
      <c r="I47" s="18"/>
      <c r="J47" s="20"/>
      <c r="K47" s="7"/>
      <c r="L47" s="7"/>
      <c r="M47" s="7"/>
      <c r="N47" s="21"/>
      <c r="O47" s="18"/>
      <c r="P47" s="18"/>
      <c r="Q47" s="18"/>
      <c r="R47" s="18"/>
    </row>
    <row r="48" spans="1:18" ht="19.5">
      <c r="A48" s="19"/>
      <c r="B48" s="48" t="s">
        <v>26</v>
      </c>
      <c r="C48" s="27">
        <v>0.3</v>
      </c>
      <c r="D48" s="83" t="s">
        <v>14</v>
      </c>
      <c r="E48" s="83"/>
      <c r="F48" s="18"/>
      <c r="G48" s="18"/>
      <c r="H48" s="18"/>
      <c r="I48" s="18"/>
      <c r="J48" s="20"/>
      <c r="K48" s="7"/>
      <c r="L48" s="7"/>
      <c r="M48" s="7"/>
      <c r="N48" s="21"/>
      <c r="O48" s="18"/>
      <c r="P48" s="18"/>
      <c r="Q48" s="18"/>
      <c r="R48" s="18"/>
    </row>
    <row r="49" spans="1:18" ht="19.5">
      <c r="A49" s="19"/>
      <c r="B49" s="48" t="s">
        <v>27</v>
      </c>
      <c r="C49" s="27">
        <v>0.3</v>
      </c>
      <c r="D49" s="83" t="s">
        <v>14</v>
      </c>
      <c r="E49" s="83"/>
      <c r="F49" s="33"/>
      <c r="G49" s="33"/>
      <c r="H49" s="33"/>
      <c r="I49" s="18"/>
      <c r="J49" s="20"/>
      <c r="K49" s="7"/>
      <c r="L49" s="7"/>
      <c r="M49" s="7"/>
      <c r="N49" s="20"/>
      <c r="O49" s="18"/>
      <c r="P49" s="18"/>
      <c r="Q49" s="18"/>
      <c r="R49" s="18"/>
    </row>
    <row r="50" spans="1:18" ht="19.5">
      <c r="A50" s="19"/>
      <c r="B50" s="48" t="s">
        <v>33</v>
      </c>
      <c r="C50" s="27">
        <f>AVERAGE(C48,C49)</f>
        <v>0.3</v>
      </c>
      <c r="D50" s="42"/>
      <c r="E50" s="78"/>
      <c r="F50" s="33"/>
      <c r="G50" s="33"/>
      <c r="H50" s="33"/>
      <c r="I50" s="18"/>
      <c r="J50" s="20"/>
      <c r="K50" s="7"/>
      <c r="L50" s="7"/>
      <c r="M50" s="7"/>
      <c r="N50" s="20"/>
      <c r="O50" s="18"/>
      <c r="P50" s="18"/>
      <c r="Q50" s="18"/>
      <c r="R50" s="18"/>
    </row>
    <row r="51" spans="1:18" ht="20.25">
      <c r="A51" s="19"/>
      <c r="B51" s="46" t="s">
        <v>28</v>
      </c>
      <c r="C51" s="47">
        <v>210000</v>
      </c>
      <c r="D51" s="16" t="s">
        <v>2</v>
      </c>
      <c r="E51" s="84" t="s">
        <v>30</v>
      </c>
      <c r="F51" s="85"/>
      <c r="G51" s="23"/>
      <c r="H51" s="23"/>
      <c r="I51" s="23"/>
      <c r="J51" s="20"/>
      <c r="K51" s="7"/>
      <c r="L51" s="7"/>
      <c r="M51" s="7"/>
      <c r="N51" s="30"/>
      <c r="O51" s="51"/>
      <c r="P51" s="18"/>
      <c r="Q51" s="18"/>
      <c r="R51" s="18"/>
    </row>
    <row r="52" spans="1:18" ht="20.25">
      <c r="A52" s="58"/>
      <c r="B52" s="14" t="s">
        <v>29</v>
      </c>
      <c r="C52" s="45">
        <v>70000</v>
      </c>
      <c r="D52" s="49" t="s">
        <v>2</v>
      </c>
      <c r="E52" s="83" t="s">
        <v>31</v>
      </c>
      <c r="F52" s="83"/>
      <c r="G52" s="23"/>
      <c r="H52" s="23"/>
      <c r="I52" s="23"/>
      <c r="J52" s="20"/>
      <c r="K52" s="7"/>
      <c r="L52" s="7"/>
      <c r="M52" s="7"/>
      <c r="N52" s="52"/>
      <c r="O52" s="18"/>
      <c r="P52" s="18"/>
      <c r="Q52" s="18"/>
      <c r="R52" s="18"/>
    </row>
    <row r="53" spans="1:18" ht="18.75">
      <c r="A53" s="19"/>
      <c r="B53" s="14" t="s">
        <v>32</v>
      </c>
      <c r="C53" s="75">
        <f>IF(C45&lt;=0,C44,(C44*C45)/(C44+C45))</f>
        <v>17.142857142857142</v>
      </c>
      <c r="D53" s="79" t="s">
        <v>0</v>
      </c>
      <c r="E53" s="86" t="s">
        <v>39</v>
      </c>
      <c r="F53" s="86"/>
      <c r="G53" s="86"/>
      <c r="H53" s="86"/>
      <c r="I53" s="86"/>
      <c r="J53" s="86"/>
      <c r="K53" s="7"/>
      <c r="L53" s="7"/>
      <c r="M53" s="7"/>
      <c r="N53" s="34"/>
      <c r="O53" s="18"/>
      <c r="P53" s="18"/>
      <c r="Q53" s="18"/>
      <c r="R53" s="20"/>
    </row>
    <row r="54" spans="1:18" ht="15.75">
      <c r="A54" s="19"/>
      <c r="B54" s="25"/>
      <c r="C54" s="18"/>
      <c r="D54" s="18"/>
      <c r="E54" s="18"/>
      <c r="F54" s="18"/>
      <c r="G54" s="18"/>
      <c r="H54" s="18"/>
      <c r="I54" s="18"/>
      <c r="J54" s="20"/>
      <c r="K54" s="7"/>
      <c r="L54" s="7"/>
      <c r="M54" s="7"/>
      <c r="N54" s="21"/>
      <c r="O54" s="18"/>
      <c r="P54" s="18"/>
      <c r="Q54" s="18"/>
      <c r="R54" s="18"/>
    </row>
    <row r="55" spans="1:18" ht="18.75">
      <c r="A55" s="19"/>
      <c r="B55" s="26" t="s">
        <v>15</v>
      </c>
      <c r="C55" s="15">
        <f>2*((C51*C52)/(C51+C52))</f>
        <v>105000</v>
      </c>
      <c r="D55" s="16" t="s">
        <v>2</v>
      </c>
      <c r="E55" s="18"/>
      <c r="F55" s="18"/>
      <c r="G55" s="18"/>
      <c r="H55" s="18"/>
      <c r="I55" s="18"/>
      <c r="J55" s="20"/>
      <c r="K55" s="7"/>
      <c r="L55" s="7"/>
      <c r="M55" s="7"/>
      <c r="N55" s="21"/>
      <c r="O55" s="18"/>
      <c r="P55" s="18"/>
      <c r="Q55" s="18"/>
      <c r="R55" s="18"/>
    </row>
    <row r="56" spans="1:18" ht="15.75">
      <c r="A56" s="19"/>
      <c r="B56" s="26" t="s">
        <v>16</v>
      </c>
      <c r="C56" s="15">
        <f>C40/C42*1000</f>
        <v>2500</v>
      </c>
      <c r="D56" s="16" t="s">
        <v>17</v>
      </c>
      <c r="E56" s="18"/>
      <c r="F56" s="18"/>
      <c r="G56" s="18"/>
      <c r="H56" s="18"/>
      <c r="I56" s="18"/>
      <c r="J56" s="20"/>
      <c r="K56" s="7"/>
      <c r="L56" s="7"/>
      <c r="M56" s="7"/>
      <c r="N56" s="21"/>
      <c r="O56" s="18"/>
      <c r="P56" s="18"/>
      <c r="Q56" s="18"/>
      <c r="R56" s="18"/>
    </row>
    <row r="57" spans="1:18" ht="15.75">
      <c r="A57" s="19"/>
      <c r="B57" s="22"/>
      <c r="C57" s="18"/>
      <c r="D57" s="18"/>
      <c r="E57" s="18"/>
      <c r="F57" s="18"/>
      <c r="G57" s="18"/>
      <c r="H57" s="18"/>
      <c r="I57" s="18"/>
      <c r="J57" s="20"/>
      <c r="K57" s="7"/>
      <c r="L57" s="7"/>
      <c r="M57" s="7"/>
      <c r="N57" s="35"/>
      <c r="O57" s="18"/>
      <c r="P57" s="18"/>
      <c r="Q57" s="18"/>
      <c r="R57" s="18"/>
    </row>
    <row r="58" spans="1:18" ht="15.75">
      <c r="A58" s="19"/>
      <c r="B58" s="87"/>
      <c r="C58" s="87"/>
      <c r="D58" s="87"/>
      <c r="E58" s="87"/>
      <c r="F58" s="87"/>
      <c r="G58" s="87"/>
      <c r="H58" s="87"/>
      <c r="I58" s="87"/>
      <c r="J58" s="20"/>
      <c r="K58" s="53"/>
      <c r="L58" s="53"/>
      <c r="M58" s="53"/>
      <c r="N58" s="21"/>
      <c r="O58" s="18"/>
      <c r="P58" s="18"/>
      <c r="Q58" s="18"/>
      <c r="R58" s="18"/>
    </row>
    <row r="59" spans="1:18" ht="20.25">
      <c r="A59" s="19"/>
      <c r="B59" s="26" t="s">
        <v>10</v>
      </c>
      <c r="C59" s="27">
        <f>SQRT((C56*C55)/(2*PI()*C53*C41*(1-POWER(C50,2))))</f>
        <v>163.6486475568739</v>
      </c>
      <c r="D59" s="16" t="s">
        <v>2</v>
      </c>
      <c r="E59" s="18"/>
      <c r="F59" s="18"/>
      <c r="G59" s="18"/>
      <c r="H59" s="18"/>
      <c r="I59" s="18"/>
      <c r="J59" s="20"/>
      <c r="K59" s="53"/>
      <c r="L59" s="53"/>
      <c r="M59" s="53"/>
      <c r="N59" s="21"/>
      <c r="O59" s="18"/>
      <c r="P59" s="18"/>
      <c r="Q59" s="18"/>
      <c r="R59" s="18"/>
    </row>
    <row r="60" spans="1:18" ht="15.75">
      <c r="A60" s="19"/>
      <c r="B60" s="42"/>
      <c r="C60" s="60"/>
      <c r="D60" s="21"/>
      <c r="E60" s="18"/>
      <c r="F60" s="18"/>
      <c r="G60" s="18"/>
      <c r="H60" s="18"/>
      <c r="I60" s="36"/>
      <c r="J60" s="20"/>
      <c r="K60" s="20"/>
      <c r="L60" s="29"/>
      <c r="M60" s="31"/>
      <c r="N60" s="21"/>
      <c r="O60" s="18"/>
      <c r="P60" s="18"/>
      <c r="Q60" s="18"/>
      <c r="R60" s="18"/>
    </row>
    <row r="61" spans="1:18" ht="15.75">
      <c r="A61" s="19"/>
      <c r="B61" s="42"/>
      <c r="C61" s="21"/>
      <c r="D61" s="21"/>
      <c r="E61" s="37"/>
      <c r="F61" s="18"/>
      <c r="G61" s="18"/>
      <c r="H61" s="18"/>
      <c r="I61" s="18"/>
      <c r="J61" s="20"/>
      <c r="K61" s="24"/>
      <c r="L61" s="18"/>
      <c r="M61" s="31"/>
      <c r="N61" s="21"/>
      <c r="O61" s="18"/>
      <c r="P61" s="18"/>
      <c r="Q61" s="18"/>
      <c r="R61" s="18"/>
    </row>
    <row r="62" spans="1:18" ht="15.75">
      <c r="A62" s="19"/>
      <c r="B62" s="22"/>
      <c r="C62" s="18"/>
      <c r="D62" s="18"/>
      <c r="E62" s="18"/>
      <c r="F62" s="18"/>
      <c r="G62" s="18"/>
      <c r="H62" s="18"/>
      <c r="I62" s="18"/>
      <c r="J62" s="20"/>
      <c r="K62" s="20"/>
      <c r="L62" s="29"/>
      <c r="M62" s="31"/>
      <c r="N62" s="21"/>
      <c r="O62" s="18"/>
      <c r="P62" s="18"/>
      <c r="Q62" s="18"/>
      <c r="R62" s="18"/>
    </row>
    <row r="63" spans="1:18" ht="15.75">
      <c r="A63" s="19"/>
      <c r="B63" s="36"/>
      <c r="C63" s="38"/>
      <c r="D63" s="18"/>
      <c r="E63" s="18"/>
      <c r="F63" s="18"/>
      <c r="G63" s="18"/>
      <c r="H63" s="18"/>
      <c r="I63" s="18"/>
      <c r="J63" s="20"/>
      <c r="K63" s="36"/>
      <c r="L63" s="38"/>
      <c r="M63" s="38"/>
      <c r="N63" s="38"/>
      <c r="O63" s="18"/>
      <c r="P63" s="18"/>
      <c r="Q63" s="18"/>
      <c r="R63" s="18"/>
    </row>
    <row r="64" spans="1:18" ht="15.75">
      <c r="A64" s="19"/>
      <c r="B64" s="39"/>
      <c r="C64" s="31"/>
      <c r="D64" s="18"/>
      <c r="E64" s="18"/>
      <c r="F64" s="18"/>
      <c r="G64" s="18"/>
      <c r="H64" s="18"/>
      <c r="I64" s="18"/>
      <c r="J64" s="20"/>
      <c r="K64" s="39"/>
      <c r="L64" s="31"/>
      <c r="M64" s="31"/>
      <c r="N64" s="31"/>
      <c r="O64" s="18"/>
      <c r="P64" s="18"/>
      <c r="Q64" s="18"/>
      <c r="R64" s="18"/>
    </row>
    <row r="65" spans="1:18" ht="15.75">
      <c r="A65" s="81"/>
      <c r="B65" s="81"/>
      <c r="C65" s="81"/>
      <c r="D65" s="81"/>
      <c r="E65" s="81"/>
      <c r="F65" s="81"/>
      <c r="G65" s="81"/>
      <c r="H65" s="81"/>
      <c r="I65" s="25"/>
      <c r="J65" s="40"/>
      <c r="K65" s="40"/>
      <c r="L65" s="29"/>
      <c r="M65" s="31"/>
      <c r="N65" s="21"/>
      <c r="O65" s="18"/>
      <c r="P65" s="18"/>
      <c r="Q65" s="18"/>
      <c r="R65" s="18"/>
    </row>
    <row r="66" spans="1:18" ht="15.75">
      <c r="A66" s="19"/>
      <c r="B66" s="80"/>
      <c r="C66" s="80"/>
      <c r="D66" s="80"/>
      <c r="E66" s="80"/>
      <c r="F66" s="80"/>
      <c r="G66" s="80"/>
      <c r="H66" s="80"/>
      <c r="I66" s="18"/>
      <c r="J66" s="20"/>
      <c r="K66" s="20"/>
      <c r="L66" s="29"/>
      <c r="M66" s="31"/>
      <c r="N66" s="21"/>
      <c r="O66" s="18"/>
      <c r="P66" s="18"/>
      <c r="Q66" s="18"/>
      <c r="R66" s="18"/>
    </row>
    <row r="67" spans="1:18" ht="15.75">
      <c r="A67" s="19"/>
      <c r="B67" s="25"/>
      <c r="C67" s="18"/>
      <c r="D67" s="18"/>
      <c r="E67" s="18"/>
      <c r="F67" s="18"/>
      <c r="G67" s="18"/>
      <c r="H67" s="18"/>
      <c r="I67" s="18"/>
      <c r="J67" s="20"/>
      <c r="K67" s="20"/>
      <c r="L67" s="29"/>
      <c r="M67" s="31"/>
      <c r="N67" s="21"/>
      <c r="O67" s="18"/>
      <c r="P67" s="18"/>
      <c r="Q67" s="18"/>
      <c r="R67" s="18"/>
    </row>
    <row r="68" spans="1:18" ht="15.75">
      <c r="A68" s="19"/>
      <c r="B68" s="42"/>
      <c r="C68" s="62"/>
      <c r="D68" s="63"/>
      <c r="E68" s="41"/>
      <c r="F68" s="42"/>
      <c r="G68" s="54"/>
      <c r="H68" s="82"/>
      <c r="I68" s="82"/>
      <c r="J68" s="82"/>
      <c r="K68" s="82"/>
      <c r="L68" s="29"/>
      <c r="M68" s="31"/>
      <c r="N68" s="21"/>
      <c r="O68" s="18"/>
      <c r="P68" s="18"/>
      <c r="Q68" s="53"/>
      <c r="R68" s="53"/>
    </row>
    <row r="69" spans="1:18" ht="15.75">
      <c r="A69" s="19"/>
      <c r="B69" s="18"/>
      <c r="C69" s="18"/>
      <c r="D69" s="41"/>
      <c r="E69" s="41"/>
      <c r="F69" s="41"/>
      <c r="G69" s="41"/>
      <c r="H69" s="20"/>
      <c r="I69" s="18"/>
      <c r="J69" s="20"/>
      <c r="K69" s="20"/>
      <c r="L69" s="29"/>
      <c r="M69" s="31"/>
      <c r="N69" s="21"/>
      <c r="O69" s="18"/>
      <c r="P69" s="18"/>
      <c r="Q69" s="53"/>
      <c r="R69" s="53"/>
    </row>
    <row r="70" spans="1:18" ht="15.75">
      <c r="A70" s="19"/>
      <c r="B70" s="18"/>
      <c r="C70" s="18"/>
      <c r="D70" s="41"/>
      <c r="E70" s="41"/>
      <c r="F70" s="41"/>
      <c r="G70" s="41"/>
      <c r="H70" s="20"/>
      <c r="I70" s="18"/>
      <c r="J70" s="20"/>
      <c r="K70" s="20"/>
      <c r="L70" s="29"/>
      <c r="M70" s="31"/>
      <c r="N70" s="21"/>
      <c r="O70" s="18"/>
      <c r="P70" s="18"/>
      <c r="Q70" s="53"/>
      <c r="R70" s="53"/>
    </row>
    <row r="71" spans="1:18" ht="15.75">
      <c r="A71" s="19"/>
      <c r="B71" s="18"/>
      <c r="C71" s="24"/>
      <c r="D71" s="41"/>
      <c r="E71" s="41"/>
      <c r="F71" s="41"/>
      <c r="G71" s="41"/>
      <c r="H71" s="20"/>
      <c r="I71" s="18"/>
      <c r="J71" s="20"/>
      <c r="K71" s="20"/>
      <c r="L71" s="29"/>
      <c r="M71" s="31"/>
      <c r="N71" s="21"/>
      <c r="O71" s="18"/>
      <c r="P71" s="18"/>
      <c r="Q71" s="53"/>
      <c r="R71" s="53"/>
    </row>
    <row r="72" spans="1:18" ht="15.75">
      <c r="A72" s="19"/>
      <c r="B72" s="80"/>
      <c r="C72" s="80"/>
      <c r="D72" s="80"/>
      <c r="E72" s="80"/>
      <c r="F72" s="80"/>
      <c r="G72" s="80"/>
      <c r="H72" s="80"/>
      <c r="I72" s="64"/>
      <c r="J72" s="20"/>
      <c r="K72" s="20"/>
      <c r="L72" s="29"/>
      <c r="M72" s="31"/>
      <c r="N72" s="21"/>
      <c r="O72" s="18"/>
      <c r="P72" s="18"/>
      <c r="Q72" s="53"/>
      <c r="R72" s="53"/>
    </row>
    <row r="73" spans="1:18" ht="15.75">
      <c r="A73" s="19"/>
      <c r="B73" s="80"/>
      <c r="C73" s="80"/>
      <c r="D73" s="80"/>
      <c r="E73" s="80"/>
      <c r="F73" s="80"/>
      <c r="G73" s="80"/>
      <c r="H73" s="80"/>
      <c r="I73" s="64"/>
      <c r="J73" s="20"/>
      <c r="K73" s="24"/>
      <c r="L73" s="30"/>
      <c r="M73" s="30"/>
      <c r="N73" s="30"/>
      <c r="O73" s="18"/>
      <c r="P73" s="25"/>
      <c r="Q73" s="53"/>
      <c r="R73" s="53"/>
    </row>
    <row r="74" spans="1:18" ht="15.75">
      <c r="A74" s="19"/>
      <c r="B74" s="24"/>
      <c r="C74" s="30"/>
      <c r="D74" s="18"/>
      <c r="E74" s="24"/>
      <c r="F74" s="18"/>
      <c r="G74" s="18"/>
      <c r="H74" s="18"/>
      <c r="I74" s="18"/>
      <c r="J74" s="20"/>
      <c r="K74" s="24"/>
      <c r="L74" s="30"/>
      <c r="M74" s="30"/>
      <c r="N74" s="30"/>
      <c r="O74" s="18"/>
      <c r="P74" s="18"/>
      <c r="Q74" s="53"/>
      <c r="R74" s="53"/>
    </row>
    <row r="75" spans="1:18" ht="15.75">
      <c r="A75" s="19"/>
      <c r="B75" s="42"/>
      <c r="C75" s="59"/>
      <c r="D75" s="63"/>
      <c r="E75" s="18"/>
      <c r="F75" s="18"/>
      <c r="G75" s="18"/>
      <c r="H75" s="18"/>
      <c r="I75" s="18"/>
      <c r="J75" s="20"/>
      <c r="K75" s="24"/>
      <c r="L75" s="30"/>
      <c r="M75" s="30"/>
      <c r="N75" s="30"/>
      <c r="O75" s="18"/>
      <c r="P75" s="18"/>
      <c r="Q75" s="53"/>
      <c r="R75" s="53"/>
    </row>
    <row r="76" spans="1:18" ht="15.75">
      <c r="A76" s="53"/>
      <c r="B76" s="42"/>
      <c r="C76" s="65"/>
      <c r="D76" s="6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ht="14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ht="14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ht="14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ht="15.75">
      <c r="A80" s="81"/>
      <c r="B80" s="81"/>
      <c r="C80" s="81"/>
      <c r="D80" s="81"/>
      <c r="E80" s="81"/>
      <c r="F80" s="81"/>
      <c r="G80" s="81"/>
      <c r="H80" s="81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ht="15.75">
      <c r="A81" s="53"/>
      <c r="B81" s="80"/>
      <c r="C81" s="80"/>
      <c r="D81" s="80"/>
      <c r="E81" s="80"/>
      <c r="F81" s="80"/>
      <c r="G81" s="80"/>
      <c r="H81" s="80"/>
      <c r="I81" s="64"/>
      <c r="J81" s="53"/>
      <c r="K81" s="53"/>
      <c r="L81" s="53"/>
      <c r="M81" s="53"/>
      <c r="N81" s="53"/>
      <c r="O81" s="53"/>
      <c r="P81" s="53"/>
      <c r="Q81" s="53"/>
      <c r="R81" s="53"/>
    </row>
    <row r="82" spans="1:18" ht="14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ht="15.75">
      <c r="A83" s="53"/>
      <c r="B83" s="42"/>
      <c r="C83" s="66"/>
      <c r="D83" s="2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18" ht="14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1:18" ht="14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1:18" ht="15.75">
      <c r="A86" s="53"/>
      <c r="B86" s="97"/>
      <c r="C86" s="97"/>
      <c r="D86" s="97"/>
      <c r="E86" s="97"/>
      <c r="F86" s="97"/>
      <c r="G86" s="97"/>
      <c r="H86" s="97"/>
      <c r="I86" s="97"/>
      <c r="J86" s="97"/>
      <c r="K86" s="53"/>
      <c r="L86" s="53"/>
      <c r="M86" s="53"/>
      <c r="N86" s="53"/>
      <c r="O86" s="53"/>
      <c r="P86" s="53"/>
      <c r="Q86" s="53"/>
      <c r="R86" s="53"/>
    </row>
    <row r="87" spans="1:18" ht="15.75">
      <c r="A87" s="53"/>
      <c r="B87" s="80"/>
      <c r="C87" s="80"/>
      <c r="D87" s="80"/>
      <c r="E87" s="80"/>
      <c r="F87" s="80"/>
      <c r="G87" s="80"/>
      <c r="H87" s="80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1:18" ht="14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ht="15.75">
      <c r="A89" s="53"/>
      <c r="B89" s="81"/>
      <c r="C89" s="81"/>
      <c r="D89" s="42"/>
      <c r="E89" s="61"/>
      <c r="F89" s="21"/>
      <c r="G89" s="43"/>
      <c r="H89" s="43"/>
      <c r="I89" s="43"/>
      <c r="J89" s="43"/>
      <c r="K89" s="53"/>
      <c r="L89" s="53"/>
      <c r="M89" s="53"/>
      <c r="N89" s="53"/>
      <c r="O89" s="53"/>
      <c r="P89" s="53"/>
      <c r="Q89" s="53"/>
      <c r="R89" s="53"/>
    </row>
    <row r="90" spans="1:18" ht="15.75">
      <c r="A90" s="53"/>
      <c r="B90" s="53"/>
      <c r="C90" s="53"/>
      <c r="D90" s="42"/>
      <c r="E90" s="67"/>
      <c r="F90" s="21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</row>
    <row r="91" spans="1:18" ht="18.75">
      <c r="A91" s="53"/>
      <c r="B91" s="53"/>
      <c r="C91" s="53"/>
      <c r="D91" s="68"/>
      <c r="E91" s="69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</row>
    <row r="92" spans="1:18" ht="15.75">
      <c r="A92" s="53"/>
      <c r="B92" s="81"/>
      <c r="C92" s="81"/>
      <c r="D92" s="81"/>
      <c r="E92" s="81"/>
      <c r="F92" s="81"/>
      <c r="G92" s="81"/>
      <c r="H92" s="81"/>
      <c r="I92" s="81"/>
      <c r="J92" s="81"/>
      <c r="K92" s="53"/>
      <c r="L92" s="53"/>
      <c r="M92" s="53"/>
      <c r="N92" s="53"/>
      <c r="O92" s="53"/>
      <c r="P92" s="53"/>
      <c r="Q92" s="53"/>
      <c r="R92" s="53"/>
    </row>
    <row r="93" spans="1:18" ht="14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</row>
    <row r="94" spans="1:18" ht="14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8" ht="15.75">
      <c r="A95" s="53"/>
      <c r="B95" s="81"/>
      <c r="C95" s="81"/>
      <c r="D95" s="81"/>
      <c r="E95" s="43"/>
      <c r="F95" s="43"/>
      <c r="G95" s="43"/>
      <c r="H95" s="43"/>
      <c r="I95" s="43"/>
      <c r="J95" s="43"/>
      <c r="K95" s="53"/>
      <c r="L95" s="53"/>
      <c r="M95" s="53"/>
      <c r="N95" s="53"/>
      <c r="O95" s="53"/>
      <c r="P95" s="53"/>
      <c r="Q95" s="53"/>
      <c r="R95" s="53"/>
    </row>
    <row r="96" spans="1:18" ht="15.75">
      <c r="A96" s="53"/>
      <c r="B96" s="53"/>
      <c r="C96" s="53"/>
      <c r="D96" s="53"/>
      <c r="E96" s="70"/>
      <c r="F96" s="51"/>
      <c r="G96" s="64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</row>
    <row r="97" spans="1:18" ht="15.75">
      <c r="A97" s="53"/>
      <c r="B97" s="53"/>
      <c r="C97" s="53"/>
      <c r="D97" s="53"/>
      <c r="E97" s="70"/>
      <c r="F97" s="51"/>
      <c r="G97" s="64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1:18" ht="15.75">
      <c r="A98" s="53"/>
      <c r="B98" s="53"/>
      <c r="C98" s="53"/>
      <c r="D98" s="53"/>
      <c r="E98" s="70"/>
      <c r="F98" s="51"/>
      <c r="G98" s="64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1:18" ht="15.75">
      <c r="A99" s="53"/>
      <c r="B99" s="53"/>
      <c r="C99" s="53"/>
      <c r="D99" s="53"/>
      <c r="E99" s="70"/>
      <c r="F99" s="51"/>
      <c r="G99" s="64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1:18" ht="14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1:18" ht="14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</row>
    <row r="102" spans="1:18" ht="14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1:18" ht="15.75">
      <c r="A103" s="53"/>
      <c r="B103" s="42"/>
      <c r="C103" s="67"/>
      <c r="D103" s="21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1:18" ht="15.75">
      <c r="A104" s="53"/>
      <c r="B104" s="42"/>
      <c r="C104" s="67"/>
      <c r="D104" s="21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1:18" ht="15.75">
      <c r="A105" s="53"/>
      <c r="B105" s="42"/>
      <c r="C105" s="67"/>
      <c r="D105" s="21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ht="15.75">
      <c r="A106" s="53"/>
      <c r="B106" s="42"/>
      <c r="C106" s="67"/>
      <c r="D106" s="21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1:18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1:18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1:18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1:18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1:18" ht="12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1:18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1:18" ht="12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1:18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1:18" ht="12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1:18" ht="12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1:18" ht="12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1:18" ht="12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1:18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1:18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1:18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1:18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1:18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1:18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1:18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1:18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1:18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1:18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</sheetData>
  <mergeCells count="36">
    <mergeCell ref="F2:L2"/>
    <mergeCell ref="B13:G13"/>
    <mergeCell ref="B95:D95"/>
    <mergeCell ref="B46:G46"/>
    <mergeCell ref="B86:J86"/>
    <mergeCell ref="B87:H87"/>
    <mergeCell ref="B89:C89"/>
    <mergeCell ref="B92:J92"/>
    <mergeCell ref="B72:H72"/>
    <mergeCell ref="B3:C4"/>
    <mergeCell ref="B25:I25"/>
    <mergeCell ref="D27:G27"/>
    <mergeCell ref="E19:F19"/>
    <mergeCell ref="E18:F18"/>
    <mergeCell ref="D16:E16"/>
    <mergeCell ref="E12:J12"/>
    <mergeCell ref="D15:E15"/>
    <mergeCell ref="B5:M6"/>
    <mergeCell ref="L35:R35"/>
    <mergeCell ref="B35:C36"/>
    <mergeCell ref="B37:O38"/>
    <mergeCell ref="B39:O39"/>
    <mergeCell ref="B66:H66"/>
    <mergeCell ref="H68:I68"/>
    <mergeCell ref="A65:H65"/>
    <mergeCell ref="B58:I58"/>
    <mergeCell ref="B73:H73"/>
    <mergeCell ref="A80:H80"/>
    <mergeCell ref="B81:H81"/>
    <mergeCell ref="E34:F34"/>
    <mergeCell ref="E52:F52"/>
    <mergeCell ref="D48:E48"/>
    <mergeCell ref="D49:E49"/>
    <mergeCell ref="E51:F51"/>
    <mergeCell ref="E53:J53"/>
    <mergeCell ref="J68:K6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bkanzar</dc:creator>
  <cp:keywords/>
  <dc:description/>
  <cp:lastModifiedBy>bkanzar</cp:lastModifiedBy>
  <dcterms:created xsi:type="dcterms:W3CDTF">2008-09-15T09:32:57Z</dcterms:created>
  <dcterms:modified xsi:type="dcterms:W3CDTF">2008-09-15T12:34:42Z</dcterms:modified>
  <cp:category/>
  <cp:version/>
  <cp:contentType/>
  <cp:contentStatus/>
</cp:coreProperties>
</file>