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Dimensionierung Druckbehälter" sheetId="1" r:id="rId1"/>
    <sheet name="Festigkeitskennwerte" sheetId="2" r:id="rId2"/>
    <sheet name="Sicherheitsbeiwerte" sheetId="3" r:id="rId3"/>
    <sheet name="Kompatibilitätsbericht" sheetId="4" r:id="rId4"/>
  </sheets>
  <definedNames/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D3" authorId="0">
      <text>
        <r>
          <rPr>
            <sz val="8"/>
            <rFont val="Tahoma"/>
            <family val="0"/>
          </rPr>
          <t xml:space="preserve">Der äußere Manteldurchmesser.
</t>
        </r>
      </text>
    </comment>
    <comment ref="D4" authorId="0">
      <text>
        <r>
          <rPr>
            <sz val="8"/>
            <rFont val="Tahoma"/>
            <family val="0"/>
          </rPr>
          <t xml:space="preserve">Betriebsdruck des Behälters in Bar.
Hier sollte der maximale Betriebsdruck des Behälters in bar angegeben werden. Zur rechnerischen Ermittlung benötigt man die Umrechnung in N/mm² </t>
        </r>
      </text>
    </comment>
    <comment ref="D5" authorId="0">
      <text>
        <r>
          <rPr>
            <sz val="8"/>
            <rFont val="Tahoma"/>
            <family val="0"/>
          </rPr>
          <t>Festigkeitskennwert des Werkstoffes.
Dieser Wert gibt an welche Festigkeit der gewählte Werkstoff bei den angegebenen Beschickungstemperaturen hat. Dieser Wert ist dem AD 2000 Regelwerk Gruppe W oder der angehängten Tabelle zu entnehmen.</t>
        </r>
      </text>
    </comment>
    <comment ref="D6" authorId="0">
      <text>
        <r>
          <rPr>
            <sz val="8"/>
            <rFont val="Tahoma"/>
            <family val="0"/>
          </rPr>
          <t>Sicherheitsbeiwert.
Dieser Wert ist dem AD2000 Regelwerk Gruppe B0 zu entnehmen.
Für Walz und Schmiedestähle beträgt der Wert 1,5.  Weitere Werte sind der angehängten Grafik zu entnehmen.</t>
        </r>
      </text>
    </comment>
    <comment ref="D7" authorId="0">
      <text>
        <r>
          <rPr>
            <sz val="8"/>
            <rFont val="Tahoma"/>
            <family val="0"/>
          </rPr>
          <t>Zuschlag Wanddickenunterschreitung
Zuschlag zur Berücksichtigung der zulässigen Wanddickenunterschreitung bei ferritischen Stählen nach der Maßnorm</t>
        </r>
      </text>
    </comment>
    <comment ref="D8" authorId="0">
      <text>
        <r>
          <rPr>
            <sz val="8"/>
            <rFont val="Tahoma"/>
            <family val="0"/>
          </rPr>
          <t>Abnutzungszuschlag c2.
- 1mm bei ferritischen Stählen.
- 0mm bei nichtrostenden Stählen oder te &gt; 30mm  oder korrosionsbeständiger Beschichtung.
- &gt;1mm bei starker Korrosionsgefährdung.</t>
        </r>
      </text>
    </comment>
    <comment ref="D9" authorId="0">
      <text>
        <r>
          <rPr>
            <sz val="8"/>
            <rFont val="Tahoma"/>
            <family val="0"/>
          </rPr>
          <t>Ausnutzungsfaktor.
Normalerweise üblich =1
bei verringerten Prüfaufwand = 0,85
nahtlose Bauteile = 1
Hartgelötet = 0,8</t>
        </r>
      </text>
    </comment>
    <comment ref="D11" authorId="0">
      <text>
        <r>
          <rPr>
            <sz val="8"/>
            <rFont val="Tahoma"/>
            <family val="0"/>
          </rPr>
          <t>Wandstärke zylindrischer Behältermantel.
Errechnete Wandstärke des Behältermantels</t>
        </r>
      </text>
    </comment>
    <comment ref="D13" authorId="0">
      <text>
        <r>
          <rPr>
            <sz val="8"/>
            <rFont val="Tahoma"/>
            <family val="0"/>
          </rPr>
          <t xml:space="preserve">Zuschlag Wanddickenunterschreitung bei Klöpperböden.
Zuschlag zur Berücksichtigung der zulässigen Wanddickenunterschreitung bei ferritischen Stählen nach der Maßnorm.
Bei Klöpperböden nicht zwingend identisch mit denen des Bleches vom Behältermantel. </t>
        </r>
      </text>
    </comment>
    <comment ref="D14" authorId="0">
      <text>
        <r>
          <rPr>
            <sz val="8"/>
            <rFont val="Tahoma"/>
            <family val="0"/>
          </rPr>
          <t xml:space="preserve">Angenommene Wandstärke.
Da bei der Ermittlung von Klöpperböden-Wandstärken Iterativ
vorzugehen ist, ist es hier notwendig eine Wandstärke vorzuschlagen welche der zu erwartenden ziemlich nahe kommt. </t>
        </r>
      </text>
    </comment>
    <comment ref="D15" authorId="0">
      <text>
        <r>
          <rPr>
            <sz val="8"/>
            <rFont val="Tahoma"/>
            <family val="0"/>
          </rPr>
          <t xml:space="preserve">Fakor zur Bestimmung des Berechnungbeiwertes ß.
Dieser Faktor wird benötigt um den Berechnungsbeiwert ß zu ermitteln.
Ergibt sich aus der angenommen Wandstärke te minus den Faktoren c1, c2  dividiert mit dem Aussendurchmesser des Behälters. Der zulässige Bereich dieses Wertes liegt zwischen 0,001 und 0,1. </t>
        </r>
      </text>
    </comment>
    <comment ref="D16" authorId="0">
      <text>
        <r>
          <rPr>
            <sz val="8"/>
            <rFont val="Tahoma"/>
            <family val="0"/>
          </rPr>
          <t xml:space="preserve">Berechnungsbeiwert ß
Dieser Berechnungsbeiwert ist Bestandteil der Gleichung zur Ermittlung der Wandstärke von Klöpperböden. </t>
        </r>
      </text>
    </comment>
    <comment ref="D18" authorId="0">
      <text>
        <r>
          <rPr>
            <sz val="8"/>
            <rFont val="Tahoma"/>
            <family val="0"/>
          </rPr>
          <t>Benötigte Wandstärke
Hier wird die errechnete Wandstärke des" Klöpperbodens ohne Ausschnitt" in mm angegeben.</t>
        </r>
      </text>
    </comment>
    <comment ref="D21" authorId="0">
      <text>
        <r>
          <rPr>
            <sz val="8"/>
            <rFont val="Tahoma"/>
            <family val="0"/>
          </rPr>
          <t>Größe des Stutzenausschnittes.
Gibt den Durchmesser des Stutzenausschnittes im Krempenbereich an.</t>
        </r>
      </text>
    </comment>
    <comment ref="D22" authorId="0">
      <text>
        <r>
          <rPr>
            <sz val="8"/>
            <rFont val="Tahoma"/>
            <family val="0"/>
          </rPr>
          <t xml:space="preserve">Angenommene Wandstärke.
Da bei der Ermittlung von Klöpperböden-Wandstärken Iterativ
vorzugehen ist, ist es hier notwendig eine Wandstärke vorzuschlagen welche der zu erwartenden ziemlich nahe kommt. </t>
        </r>
      </text>
    </comment>
    <comment ref="D23" authorId="0">
      <text>
        <r>
          <rPr>
            <sz val="8"/>
            <rFont val="Tahoma"/>
            <family val="0"/>
          </rPr>
          <t xml:space="preserve">Fakor zur Bestimmung des Berechnungbeiwertes ß.
Dieser Faktor wird benötigt um den Berechnungsbeiwert ß zu ermitteln.
Ergibt sich aus der angenommen Wandstärke te minus den Faktoren c1, c2  dividiert mit dem Aussendurchmesser des Behälters. Der zulässige Bereich dieses Wertes liegt zwischen 0,001 und 0,1. 
</t>
        </r>
      </text>
    </comment>
    <comment ref="D24" authorId="0">
      <text>
        <r>
          <rPr>
            <sz val="8"/>
            <rFont val="Tahoma"/>
            <family val="0"/>
          </rPr>
          <t>Faktor z.
Der Faktor z ergibt sich wenn man den Stutzendurchmesser durch den Gesamtdurchmesser dividiert.</t>
        </r>
      </text>
    </comment>
    <comment ref="D25" authorId="0">
      <text>
        <r>
          <rPr>
            <sz val="8"/>
            <rFont val="Tahoma"/>
            <family val="0"/>
          </rPr>
          <t>Berechnungsbeiwert ß für Klöpperböden mit Ausschnitten im Krempenbereich.
Da durch Auschnitte im Krempenbereich die Festigkeit des Klöppers erheblich vermindert  wird, kommt zur Berechnung für ß noch der Faktor z hinzu.</t>
        </r>
      </text>
    </comment>
    <comment ref="D27" authorId="0">
      <text>
        <r>
          <rPr>
            <sz val="8"/>
            <rFont val="Tahoma"/>
            <family val="0"/>
          </rPr>
          <t>Wandstärke des Klöpperbodens mit Ausschnitt im Krempenbereich.
Da der Klöpperboden mit Ausschnitt erheblich höher belastet wird muss sich daraus folgend ein höherer Wert erforderlich als bei Klöpperböden ohne Ausschnitte.</t>
        </r>
      </text>
    </comment>
    <comment ref="D29" authorId="0">
      <text>
        <r>
          <rPr>
            <sz val="8"/>
            <rFont val="Tahoma"/>
            <family val="0"/>
          </rPr>
          <t xml:space="preserve">Die länge des Behälters.
Hier wird die länge des zylindrischen Mantels ohne Klöpperböden angegeben. </t>
        </r>
      </text>
    </comment>
    <comment ref="D30" authorId="0">
      <text>
        <r>
          <rPr>
            <sz val="8"/>
            <rFont val="Tahoma"/>
            <family val="0"/>
          </rPr>
          <t>Gibt das Volumen Des Behälters an.
Ermittelt aus dem zylindrischen Mantel und zwei Klöpperböden ohne Auschnitte.Also den Klöpperböden mit der geringeren Wandstärke aus dieser Tabelle.</t>
        </r>
      </text>
    </comment>
  </commentList>
</comments>
</file>

<file path=xl/sharedStrings.xml><?xml version="1.0" encoding="utf-8"?>
<sst xmlns="http://schemas.openxmlformats.org/spreadsheetml/2006/main" count="79" uniqueCount="51">
  <si>
    <t>Dimensionierung von Druckbehältern mit inneren Überdruck</t>
  </si>
  <si>
    <t>Wanddicke Behältermantel</t>
  </si>
  <si>
    <t>Da</t>
  </si>
  <si>
    <t>äußerer Manteldurchmesser</t>
  </si>
  <si>
    <t>mm</t>
  </si>
  <si>
    <t>pe</t>
  </si>
  <si>
    <t>Betriebsdruck</t>
  </si>
  <si>
    <t>bar</t>
  </si>
  <si>
    <t>N/mm²</t>
  </si>
  <si>
    <t>K</t>
  </si>
  <si>
    <t>Festigkeitskennwert Werkstoff</t>
  </si>
  <si>
    <t>S</t>
  </si>
  <si>
    <t>Sicherheitsbeiwert</t>
  </si>
  <si>
    <t>ohne Einheit</t>
  </si>
  <si>
    <t>c1</t>
  </si>
  <si>
    <t>Zuschlag Wanddickenunterschreitung</t>
  </si>
  <si>
    <t>c2</t>
  </si>
  <si>
    <t>Abnutzungszuschlag</t>
  </si>
  <si>
    <t>v</t>
  </si>
  <si>
    <t>Ausnutzungsfaktor Schweißnaht</t>
  </si>
  <si>
    <t>t</t>
  </si>
  <si>
    <t>benötigte Wandstärke Behältermantel</t>
  </si>
  <si>
    <t>Wandstärke Klöpperboden ohne Ausschnitt</t>
  </si>
  <si>
    <t>te</t>
  </si>
  <si>
    <t>Angenommene Wandstärke</t>
  </si>
  <si>
    <t>y</t>
  </si>
  <si>
    <t>faktor zur Bestimmung von ß</t>
  </si>
  <si>
    <t>ß</t>
  </si>
  <si>
    <t>Berechnungsbeiwert Klöpperboden</t>
  </si>
  <si>
    <t>tK</t>
  </si>
  <si>
    <t>benötigte Wandstärke Klöpperboden</t>
  </si>
  <si>
    <t>Wandstärke Klöpperboden mit Ausschnitt im Krempenbereich (außerhalb 0,6Da)</t>
  </si>
  <si>
    <t>Ds</t>
  </si>
  <si>
    <t>Durchmesser des Stutzenauschnittes</t>
  </si>
  <si>
    <t>z</t>
  </si>
  <si>
    <t>Verhältnis Durchmesser Stutzen/Klöpper</t>
  </si>
  <si>
    <t>Länge des Zylindermantels</t>
  </si>
  <si>
    <t>Volumen des Behälters</t>
  </si>
  <si>
    <t>Liter</t>
  </si>
  <si>
    <t>Tabelle entnommen dem Roloff/Matek Maaschinenelemente</t>
  </si>
  <si>
    <t>Tabellen entnommen dem Roloff / Matek Maschinenelemente.</t>
  </si>
  <si>
    <t>Kompatibilitätsbericht für Behälterberechnung per Excel.xls</t>
  </si>
  <si>
    <t>Ausführen auf 19.04.2008 13:34</t>
  </si>
  <si>
    <t>Die folgenden Features in dieser Arbeitsmappe werden von früheren Excel-Versionen nicht unterstützt. Diese Features gehen beim Speichern dieser Arbeitsmappe in einem früheren Dateiformat möglicherweise verloren oder werden beschädigt.</t>
  </si>
  <si>
    <t>Erheblicher Funktionalitätsverlust</t>
  </si>
  <si>
    <t>Anzahl</t>
  </si>
  <si>
    <t>Einige Zellen enthalten mehr bedingte Formate, als vom ausgewählten Dateiformat unterstützt werden. In früheren Excel-Versionen werden nur die ersten drei Bedingungen angezeigt.</t>
  </si>
  <si>
    <t>'Tabelle1'!D17</t>
  </si>
  <si>
    <t>Einige Zellen enthalten bedingte Formatierung mit deaktivierter Option 'Anhalten'. Diese Option wird von früheren Excel-Versionen nicht erkannt. Sie halten nach der ersten wahren Bedingung an.</t>
  </si>
  <si>
    <t>Geringer Genauigkeitsverlust</t>
  </si>
  <si>
    <t>Einige Zellen oder Formatvorlagen in dieser Arbeitsmappe enthalten eine Formatierung, die vom ausgewählten Dateiformat nicht unterstützt wird. Diese Formate werden in das ähnlichste verfügbare Format konvertiert.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</si>
</sst>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24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2" applyNumberFormat="0" applyAlignment="0" applyProtection="0"/>
    <xf numFmtId="0" fontId="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/>
    </xf>
    <xf numFmtId="0" fontId="2" fillId="21" borderId="12" xfId="0" applyFont="1" applyFill="1" applyBorder="1" applyAlignment="1">
      <alignment horizontal="center"/>
    </xf>
    <xf numFmtId="2" fontId="4" fillId="11" borderId="13" xfId="0" applyNumberFormat="1" applyFont="1" applyFill="1" applyBorder="1" applyAlignment="1">
      <alignment horizontal="center" vertical="center"/>
    </xf>
    <xf numFmtId="164" fontId="2" fillId="11" borderId="12" xfId="0" applyNumberFormat="1" applyFont="1" applyFill="1" applyBorder="1" applyAlignment="1">
      <alignment horizontal="center"/>
    </xf>
    <xf numFmtId="164" fontId="2" fillId="11" borderId="14" xfId="0" applyNumberFormat="1" applyFont="1" applyFill="1" applyBorder="1" applyAlignment="1">
      <alignment horizontal="center"/>
    </xf>
    <xf numFmtId="2" fontId="4" fillId="11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21" borderId="12" xfId="0" applyFont="1" applyFill="1" applyBorder="1" applyAlignment="1">
      <alignment/>
    </xf>
    <xf numFmtId="0" fontId="2" fillId="21" borderId="13" xfId="0" applyFont="1" applyFill="1" applyBorder="1" applyAlignment="1">
      <alignment horizontal="center"/>
    </xf>
    <xf numFmtId="0" fontId="2" fillId="21" borderId="13" xfId="0" applyFont="1" applyFill="1" applyBorder="1" applyAlignment="1">
      <alignment/>
    </xf>
    <xf numFmtId="0" fontId="2" fillId="21" borderId="16" xfId="0" applyFont="1" applyFill="1" applyBorder="1" applyAlignment="1">
      <alignment/>
    </xf>
    <xf numFmtId="0" fontId="2" fillId="21" borderId="13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vertical="center"/>
    </xf>
    <xf numFmtId="0" fontId="2" fillId="21" borderId="17" xfId="0" applyFont="1" applyFill="1" applyBorder="1" applyAlignment="1">
      <alignment vertical="center"/>
    </xf>
    <xf numFmtId="0" fontId="2" fillId="12" borderId="12" xfId="0" applyFont="1" applyFill="1" applyBorder="1" applyAlignment="1" applyProtection="1">
      <alignment horizontal="center"/>
      <protection locked="0"/>
    </xf>
    <xf numFmtId="0" fontId="2" fillId="12" borderId="14" xfId="0" applyFont="1" applyFill="1" applyBorder="1" applyAlignment="1" applyProtection="1">
      <alignment horizontal="center"/>
      <protection locked="0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7" fillId="0" borderId="25" xfId="47" applyNumberFormat="1" applyBorder="1" applyAlignment="1" applyProtection="1">
      <alignment horizontal="center" vertical="top" wrapText="1"/>
      <protection/>
    </xf>
    <xf numFmtId="0" fontId="17" fillId="0" borderId="25" xfId="47" applyBorder="1" applyAlignment="1" applyProtection="1">
      <alignment horizontal="center" vertical="top" wrapText="1"/>
      <protection/>
    </xf>
    <xf numFmtId="0" fontId="0" fillId="0" borderId="23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2" fillId="0" borderId="12" xfId="0" applyFont="1" applyBorder="1" applyAlignment="1" applyProtection="1">
      <alignment/>
      <protection locked="0"/>
    </xf>
    <xf numFmtId="0" fontId="2" fillId="23" borderId="0" xfId="0" applyFont="1" applyFill="1" applyBorder="1" applyAlignment="1">
      <alignment horizontal="center"/>
    </xf>
    <xf numFmtId="0" fontId="2" fillId="23" borderId="0" xfId="0" applyFont="1" applyFill="1" applyBorder="1" applyAlignment="1">
      <alignment/>
    </xf>
    <xf numFmtId="2" fontId="4" fillId="23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</xdr:row>
      <xdr:rowOff>0</xdr:rowOff>
    </xdr:from>
    <xdr:to>
      <xdr:col>9</xdr:col>
      <xdr:colOff>457200</xdr:colOff>
      <xdr:row>15</xdr:row>
      <xdr:rowOff>171450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2752725"/>
          <a:ext cx="1981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</xdr:row>
      <xdr:rowOff>0</xdr:rowOff>
    </xdr:from>
    <xdr:to>
      <xdr:col>9</xdr:col>
      <xdr:colOff>428625</xdr:colOff>
      <xdr:row>9</xdr:row>
      <xdr:rowOff>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257300"/>
          <a:ext cx="1952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228600</xdr:colOff>
      <xdr:row>69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72600" cy="1323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476250</xdr:colOff>
      <xdr:row>41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0" cy="796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G24" sqref="G24"/>
    </sheetView>
  </sheetViews>
  <sheetFormatPr defaultColWidth="11.421875" defaultRowHeight="15"/>
  <cols>
    <col min="1" max="1" width="8.140625" style="4" customWidth="1"/>
    <col min="2" max="2" width="6.57421875" style="2" customWidth="1"/>
    <col min="3" max="3" width="38.28125" style="4" customWidth="1"/>
    <col min="4" max="4" width="12.421875" style="4" customWidth="1"/>
    <col min="5" max="5" width="12.28125" style="4" customWidth="1"/>
    <col min="6" max="6" width="6.57421875" style="4" customWidth="1"/>
    <col min="7" max="16384" width="11.421875" style="4" customWidth="1"/>
  </cols>
  <sheetData>
    <row r="1" ht="18.75" customHeight="1">
      <c r="B1" s="3" t="s">
        <v>0</v>
      </c>
    </row>
    <row r="2" ht="15.75">
      <c r="C2" s="3" t="s">
        <v>1</v>
      </c>
    </row>
    <row r="3" spans="2:5" ht="15.75">
      <c r="B3" s="9" t="s">
        <v>2</v>
      </c>
      <c r="C3" s="15" t="s">
        <v>3</v>
      </c>
      <c r="D3" s="22">
        <v>1150</v>
      </c>
      <c r="E3" s="15" t="s">
        <v>4</v>
      </c>
    </row>
    <row r="4" spans="2:7" ht="16.5" thickBot="1">
      <c r="B4" s="9" t="s">
        <v>5</v>
      </c>
      <c r="C4" s="15" t="s">
        <v>6</v>
      </c>
      <c r="D4" s="22">
        <v>12</v>
      </c>
      <c r="E4" s="15" t="s">
        <v>7</v>
      </c>
      <c r="F4" s="5">
        <f>D4/10</f>
        <v>1.2</v>
      </c>
      <c r="G4" s="5" t="s">
        <v>8</v>
      </c>
    </row>
    <row r="5" spans="2:5" ht="16.5" thickTop="1">
      <c r="B5" s="9" t="s">
        <v>9</v>
      </c>
      <c r="C5" s="15" t="s">
        <v>10</v>
      </c>
      <c r="D5" s="22">
        <v>235</v>
      </c>
      <c r="E5" s="15" t="s">
        <v>8</v>
      </c>
    </row>
    <row r="6" spans="2:5" ht="15.75">
      <c r="B6" s="9" t="s">
        <v>11</v>
      </c>
      <c r="C6" s="15" t="s">
        <v>12</v>
      </c>
      <c r="D6" s="22">
        <v>1.5</v>
      </c>
      <c r="E6" s="15" t="s">
        <v>13</v>
      </c>
    </row>
    <row r="7" spans="2:5" ht="15.75">
      <c r="B7" s="9" t="s">
        <v>14</v>
      </c>
      <c r="C7" s="15" t="s">
        <v>15</v>
      </c>
      <c r="D7" s="22">
        <v>0.4</v>
      </c>
      <c r="E7" s="15" t="s">
        <v>4</v>
      </c>
    </row>
    <row r="8" spans="2:5" ht="15.75">
      <c r="B8" s="9" t="s">
        <v>16</v>
      </c>
      <c r="C8" s="15" t="s">
        <v>17</v>
      </c>
      <c r="D8" s="22">
        <v>1</v>
      </c>
      <c r="E8" s="15" t="s">
        <v>4</v>
      </c>
    </row>
    <row r="9" spans="2:5" ht="15.75">
      <c r="B9" s="9" t="s">
        <v>18</v>
      </c>
      <c r="C9" s="15" t="s">
        <v>19</v>
      </c>
      <c r="D9" s="22">
        <v>1</v>
      </c>
      <c r="E9" s="15" t="s">
        <v>13</v>
      </c>
    </row>
    <row r="10" ht="15.75">
      <c r="D10" s="14"/>
    </row>
    <row r="11" spans="2:7" ht="20.25" customHeight="1" thickBot="1">
      <c r="B11" s="16" t="s">
        <v>20</v>
      </c>
      <c r="C11" s="17" t="s">
        <v>21</v>
      </c>
      <c r="D11" s="10">
        <f>(D3*F4)/((2*(D5/D6)*D9)+F4)+D7+D8</f>
        <v>5.787452310300976</v>
      </c>
      <c r="E11" s="17" t="s">
        <v>4</v>
      </c>
      <c r="G11" s="6"/>
    </row>
    <row r="12" ht="18.75" customHeight="1" thickTop="1">
      <c r="C12" s="3" t="s">
        <v>22</v>
      </c>
    </row>
    <row r="13" spans="2:5" ht="15.75">
      <c r="B13" s="9" t="s">
        <v>14</v>
      </c>
      <c r="C13" s="15" t="s">
        <v>15</v>
      </c>
      <c r="D13" s="22">
        <v>0.5</v>
      </c>
      <c r="E13" s="15" t="s">
        <v>4</v>
      </c>
    </row>
    <row r="14" spans="2:8" ht="18.75">
      <c r="B14" s="9" t="s">
        <v>23</v>
      </c>
      <c r="C14" s="15" t="s">
        <v>24</v>
      </c>
      <c r="D14" s="22">
        <v>8.3</v>
      </c>
      <c r="E14" s="15" t="s">
        <v>4</v>
      </c>
      <c r="H14" s="1"/>
    </row>
    <row r="15" spans="2:5" ht="15.75">
      <c r="B15" s="9" t="s">
        <v>25</v>
      </c>
      <c r="C15" s="15" t="s">
        <v>26</v>
      </c>
      <c r="D15" s="11">
        <f>(D14-D13-D8)/D3</f>
        <v>0.00591304347826087</v>
      </c>
      <c r="E15" s="15" t="s">
        <v>13</v>
      </c>
    </row>
    <row r="16" spans="2:5" ht="15.75">
      <c r="B16" s="9" t="s">
        <v>27</v>
      </c>
      <c r="C16" s="15" t="s">
        <v>28</v>
      </c>
      <c r="D16" s="11">
        <f>1.9+(0.0325/D15^0.7)+D15</f>
        <v>3.085189451419651</v>
      </c>
      <c r="E16" s="15" t="s">
        <v>13</v>
      </c>
    </row>
    <row r="17" ht="9.75" customHeight="1">
      <c r="D17" s="14"/>
    </row>
    <row r="18" spans="2:5" ht="19.5" customHeight="1" thickBot="1">
      <c r="B18" s="16" t="s">
        <v>29</v>
      </c>
      <c r="C18" s="17" t="s">
        <v>30</v>
      </c>
      <c r="D18" s="10">
        <f>(D3*F4*D16)/(4*(D5/D6)*D8)+D13+D8</f>
        <v>8.293981025998594</v>
      </c>
      <c r="E18" s="17" t="s">
        <v>4</v>
      </c>
    </row>
    <row r="19" spans="2:5" ht="8.25" customHeight="1" thickTop="1">
      <c r="B19" s="48"/>
      <c r="C19" s="49"/>
      <c r="D19" s="50"/>
      <c r="E19" s="49"/>
    </row>
    <row r="20" ht="15.75">
      <c r="C20" s="3" t="s">
        <v>31</v>
      </c>
    </row>
    <row r="21" spans="2:5" ht="15.75">
      <c r="B21" s="9" t="s">
        <v>32</v>
      </c>
      <c r="C21" s="15" t="s">
        <v>33</v>
      </c>
      <c r="D21" s="23">
        <v>250</v>
      </c>
      <c r="E21" s="15" t="s">
        <v>4</v>
      </c>
    </row>
    <row r="22" spans="2:5" ht="15.75">
      <c r="B22" s="9" t="s">
        <v>23</v>
      </c>
      <c r="C22" s="15" t="s">
        <v>24</v>
      </c>
      <c r="D22" s="23">
        <v>10.6</v>
      </c>
      <c r="E22" s="15" t="s">
        <v>4</v>
      </c>
    </row>
    <row r="23" spans="2:5" ht="15.75">
      <c r="B23" s="9" t="s">
        <v>25</v>
      </c>
      <c r="C23" s="15" t="s">
        <v>26</v>
      </c>
      <c r="D23" s="12">
        <f>(D22-D13-D8)/D3</f>
        <v>0.00791304347826087</v>
      </c>
      <c r="E23" s="15" t="s">
        <v>13</v>
      </c>
    </row>
    <row r="24" spans="2:5" ht="15.75">
      <c r="B24" s="9" t="s">
        <v>34</v>
      </c>
      <c r="C24" s="15" t="s">
        <v>35</v>
      </c>
      <c r="D24" s="12">
        <f>D21/D3</f>
        <v>0.21739130434782608</v>
      </c>
      <c r="E24" s="15" t="s">
        <v>13</v>
      </c>
    </row>
    <row r="25" spans="2:5" ht="15.75">
      <c r="B25" s="9" t="s">
        <v>27</v>
      </c>
      <c r="C25" s="15" t="s">
        <v>28</v>
      </c>
      <c r="D25" s="12">
        <f>1.9+(0.933*D24)/(SQRT(D23))</f>
        <v>4.180090242637862</v>
      </c>
      <c r="E25" s="18" t="s">
        <v>13</v>
      </c>
    </row>
    <row r="26" spans="4:5" ht="9.75" customHeight="1">
      <c r="D26" s="14"/>
      <c r="E26" s="8"/>
    </row>
    <row r="27" spans="2:5" s="7" customFormat="1" ht="25.5" customHeight="1" thickBot="1">
      <c r="B27" s="19" t="s">
        <v>29</v>
      </c>
      <c r="C27" s="20" t="s">
        <v>30</v>
      </c>
      <c r="D27" s="13">
        <f>(D3*F4*D25)/(4*(D5/D6)*D9)+D7+D8</f>
        <v>10.605092342830186</v>
      </c>
      <c r="E27" s="21" t="s">
        <v>4</v>
      </c>
    </row>
    <row r="28" ht="16.5" thickTop="1"/>
    <row r="29" spans="3:5" ht="15.75">
      <c r="C29" s="45" t="s">
        <v>36</v>
      </c>
      <c r="D29" s="47">
        <v>1900</v>
      </c>
      <c r="E29" s="45" t="s">
        <v>4</v>
      </c>
    </row>
    <row r="30" spans="3:5" ht="15.75">
      <c r="C30" s="45" t="s">
        <v>37</v>
      </c>
      <c r="D30" s="46">
        <f>((((D3-(2*D11))/100)^2)*3.14/4)*(D29/100)+((0.1*((D3/100)-(2*(D18/4)))^3)*2)</f>
        <v>2012.5121102069475</v>
      </c>
      <c r="E30" s="45" t="s">
        <v>38</v>
      </c>
    </row>
    <row r="32" ht="15.75"/>
  </sheetData>
  <sheetProtection password="CCF3" sheet="1" objects="1" scenarios="1"/>
  <printOptions/>
  <pageMargins left="0.7" right="0.7" top="0.787401575" bottom="0.787401575" header="0.3" footer="0.3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39">
      <selection activeCell="A72" sqref="A72"/>
    </sheetView>
  </sheetViews>
  <sheetFormatPr defaultColWidth="11.421875" defaultRowHeight="15"/>
  <sheetData>
    <row r="72" ht="15">
      <c r="A72" t="s">
        <v>39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4:A44"/>
  <sheetViews>
    <sheetView zoomScalePageLayoutView="0" workbookViewId="0" topLeftCell="A2">
      <selection activeCell="A44" sqref="A44"/>
    </sheetView>
  </sheetViews>
  <sheetFormatPr defaultColWidth="11.421875" defaultRowHeight="15"/>
  <sheetData>
    <row r="44" ht="15">
      <c r="A44" t="s">
        <v>40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4" t="s">
        <v>41</v>
      </c>
      <c r="C1" s="25"/>
      <c r="D1" s="35"/>
      <c r="E1" s="35"/>
    </row>
    <row r="2" spans="2:5" ht="15">
      <c r="B2" s="24" t="s">
        <v>42</v>
      </c>
      <c r="C2" s="25"/>
      <c r="D2" s="35"/>
      <c r="E2" s="35"/>
    </row>
    <row r="3" spans="2:5" ht="15">
      <c r="B3" s="26"/>
      <c r="C3" s="26"/>
      <c r="D3" s="36"/>
      <c r="E3" s="36"/>
    </row>
    <row r="4" spans="2:5" ht="60">
      <c r="B4" s="27" t="s">
        <v>43</v>
      </c>
      <c r="C4" s="26"/>
      <c r="D4" s="36"/>
      <c r="E4" s="36"/>
    </row>
    <row r="5" spans="2:5" ht="15">
      <c r="B5" s="26"/>
      <c r="C5" s="26"/>
      <c r="D5" s="36"/>
      <c r="E5" s="36"/>
    </row>
    <row r="6" spans="2:5" ht="15">
      <c r="B6" s="24" t="s">
        <v>44</v>
      </c>
      <c r="C6" s="25"/>
      <c r="D6" s="35"/>
      <c r="E6" s="37" t="s">
        <v>45</v>
      </c>
    </row>
    <row r="7" spans="2:5" ht="15.75" thickBot="1">
      <c r="B7" s="26"/>
      <c r="C7" s="26"/>
      <c r="D7" s="36"/>
      <c r="E7" s="36"/>
    </row>
    <row r="8" spans="2:5" ht="45">
      <c r="B8" s="28" t="s">
        <v>46</v>
      </c>
      <c r="C8" s="29"/>
      <c r="D8" s="38"/>
      <c r="E8" s="39">
        <v>1</v>
      </c>
    </row>
    <row r="9" spans="2:5" ht="15.75" thickBot="1">
      <c r="B9" s="30"/>
      <c r="C9" s="31"/>
      <c r="D9" s="40"/>
      <c r="E9" s="41" t="s">
        <v>47</v>
      </c>
    </row>
    <row r="10" spans="2:5" ht="15.75" thickBot="1">
      <c r="B10" s="26"/>
      <c r="C10" s="26"/>
      <c r="D10" s="36"/>
      <c r="E10" s="36"/>
    </row>
    <row r="11" spans="2:5" ht="45">
      <c r="B11" s="32" t="s">
        <v>48</v>
      </c>
      <c r="C11" s="29"/>
      <c r="D11" s="38"/>
      <c r="E11" s="39">
        <v>4</v>
      </c>
    </row>
    <row r="12" spans="2:5" ht="15.75" thickBot="1">
      <c r="B12" s="30"/>
      <c r="C12" s="31"/>
      <c r="D12" s="40"/>
      <c r="E12" s="42" t="s">
        <v>47</v>
      </c>
    </row>
    <row r="13" spans="2:5" ht="15">
      <c r="B13" s="26"/>
      <c r="C13" s="26"/>
      <c r="D13" s="36"/>
      <c r="E13" s="36"/>
    </row>
    <row r="14" spans="2:5" ht="15">
      <c r="B14" s="26"/>
      <c r="C14" s="26"/>
      <c r="D14" s="36"/>
      <c r="E14" s="36"/>
    </row>
    <row r="15" spans="2:5" ht="15">
      <c r="B15" s="25" t="s">
        <v>49</v>
      </c>
      <c r="C15" s="25"/>
      <c r="D15" s="35"/>
      <c r="E15" s="35"/>
    </row>
    <row r="16" spans="2:5" ht="15.75" thickBot="1">
      <c r="B16" s="26"/>
      <c r="C16" s="26"/>
      <c r="D16" s="36"/>
      <c r="E16" s="36"/>
    </row>
    <row r="17" spans="2:5" ht="60.75" thickBot="1">
      <c r="B17" s="33" t="s">
        <v>50</v>
      </c>
      <c r="C17" s="34"/>
      <c r="D17" s="43"/>
      <c r="E17" s="44">
        <v>14</v>
      </c>
    </row>
    <row r="18" spans="2:5" ht="15">
      <c r="B18" s="26"/>
      <c r="C18" s="26"/>
      <c r="D18" s="36"/>
      <c r="E18" s="36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Behälterberechnung Excel</dc:title>
  <dc:subject/>
  <dc:creator>Egmont Jank</dc:creator>
  <cp:keywords/>
  <dc:description/>
  <cp:lastModifiedBy> </cp:lastModifiedBy>
  <dcterms:created xsi:type="dcterms:W3CDTF">2008-04-15T16:54:38Z</dcterms:created>
  <dcterms:modified xsi:type="dcterms:W3CDTF">2008-05-06T13:57:21Z</dcterms:modified>
  <cp:category>Schweißverbindungen</cp:category>
  <cp:version/>
  <cp:contentType/>
  <cp:contentStatus/>
</cp:coreProperties>
</file>